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W:\OZV\DATA\LUCKA_ZUKOVA\0060_Odkalovaci_potrubi_UK_Blanice\Aktualuzace 11_2023\05_ROZPOČET\"/>
    </mc:Choice>
  </mc:AlternateContent>
  <bookViews>
    <workbookView xWindow="0" yWindow="0" windowWidth="0" windowHeight="0"/>
  </bookViews>
  <sheets>
    <sheet name="Rekapitulace stavby" sheetId="1" r:id="rId1"/>
    <sheet name="DSO 01.1 - ODKALOVACÍ POT..." sheetId="2" r:id="rId2"/>
    <sheet name="DSO 01.2 - ODKALOVACÍ POT..." sheetId="3" r:id="rId3"/>
    <sheet name="DSO 01.3 - ODKALOVACÍ POT..." sheetId="4" r:id="rId4"/>
    <sheet name="DSO 02.1 - ODKALOVACÍ POT..." sheetId="5" r:id="rId5"/>
    <sheet name="VON - VEDLEJŠÍ A OSTATNÍ 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'DSO 01.1 - ODKALOVACÍ POT...'!$C$130:$L$527</definedName>
    <definedName name="_xlnm.Print_Area" localSheetId="1">'DSO 01.1 - ODKALOVACÍ POT...'!$C$4:$K$76,'DSO 01.1 - ODKALOVACÍ POT...'!$C$82:$K$112,'DSO 01.1 - ODKALOVACÍ POT...'!$C$118:$L$527</definedName>
    <definedName name="_xlnm.Print_Titles" localSheetId="1">'DSO 01.1 - ODKALOVACÍ POT...'!$130:$130</definedName>
    <definedName name="_xlnm._FilterDatabase" localSheetId="2" hidden="1">'DSO 01.2 - ODKALOVACÍ POT...'!$C$130:$L$426</definedName>
    <definedName name="_xlnm.Print_Area" localSheetId="2">'DSO 01.2 - ODKALOVACÍ POT...'!$C$4:$K$76,'DSO 01.2 - ODKALOVACÍ POT...'!$C$82:$K$112,'DSO 01.2 - ODKALOVACÍ POT...'!$C$118:$L$426</definedName>
    <definedName name="_xlnm.Print_Titles" localSheetId="2">'DSO 01.2 - ODKALOVACÍ POT...'!$130:$130</definedName>
    <definedName name="_xlnm._FilterDatabase" localSheetId="3" hidden="1">'DSO 01.3 - ODKALOVACÍ POT...'!$C$129:$L$457</definedName>
    <definedName name="_xlnm.Print_Area" localSheetId="3">'DSO 01.3 - ODKALOVACÍ POT...'!$C$4:$K$76,'DSO 01.3 - ODKALOVACÍ POT...'!$C$82:$K$111,'DSO 01.3 - ODKALOVACÍ POT...'!$C$117:$L$457</definedName>
    <definedName name="_xlnm.Print_Titles" localSheetId="3">'DSO 01.3 - ODKALOVACÍ POT...'!$129:$129</definedName>
    <definedName name="_xlnm._FilterDatabase" localSheetId="4" hidden="1">'DSO 02.1 - ODKALOVACÍ POT...'!$C$129:$L$434</definedName>
    <definedName name="_xlnm.Print_Area" localSheetId="4">'DSO 02.1 - ODKALOVACÍ POT...'!$C$4:$K$76,'DSO 02.1 - ODKALOVACÍ POT...'!$C$82:$K$111,'DSO 02.1 - ODKALOVACÍ POT...'!$C$117:$L$434</definedName>
    <definedName name="_xlnm.Print_Titles" localSheetId="4">'DSO 02.1 - ODKALOVACÍ POT...'!$129:$129</definedName>
    <definedName name="_xlnm._FilterDatabase" localSheetId="5" hidden="1">'VON - VEDLEJŠÍ A OSTATNÍ ...'!$C$117:$L$142</definedName>
    <definedName name="_xlnm.Print_Area" localSheetId="5">'VON - VEDLEJŠÍ A OSTATNÍ ...'!$C$4:$K$76,'VON - VEDLEJŠÍ A OSTATNÍ ...'!$C$82:$K$99,'VON - VEDLEJŠÍ A OSTATNÍ ...'!$C$105:$L$142</definedName>
    <definedName name="_xlnm.Print_Titles" localSheetId="5">'VON - VEDLEJŠÍ A OSTATNÍ ...'!$117:$117</definedName>
  </definedNames>
  <calcPr/>
</workbook>
</file>

<file path=xl/calcChain.xml><?xml version="1.0" encoding="utf-8"?>
<calcChain xmlns="http://schemas.openxmlformats.org/spreadsheetml/2006/main">
  <c i="6" l="1" r="K39"/>
  <c r="K38"/>
  <c i="1" r="BA99"/>
  <c i="6" r="K37"/>
  <c i="1" r="AZ99"/>
  <c i="6"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1"/>
  <c r="BH121"/>
  <c r="BG121"/>
  <c r="BF121"/>
  <c r="X121"/>
  <c r="V121"/>
  <c r="T121"/>
  <c r="P121"/>
  <c r="J115"/>
  <c r="F112"/>
  <c r="E110"/>
  <c r="J92"/>
  <c r="F89"/>
  <c r="E87"/>
  <c r="J21"/>
  <c r="E21"/>
  <c r="J114"/>
  <c r="J20"/>
  <c r="J18"/>
  <c r="E18"/>
  <c r="F92"/>
  <c r="J17"/>
  <c r="J15"/>
  <c r="E15"/>
  <c r="F91"/>
  <c r="J14"/>
  <c r="J12"/>
  <c r="J112"/>
  <c r="E7"/>
  <c r="E108"/>
  <c i="5" r="K39"/>
  <c r="K38"/>
  <c i="1" r="BA98"/>
  <c i="5" r="K37"/>
  <c i="1" r="AZ98"/>
  <c i="5" r="BI431"/>
  <c r="BH431"/>
  <c r="BG431"/>
  <c r="BF431"/>
  <c r="X431"/>
  <c r="V431"/>
  <c r="T431"/>
  <c r="P431"/>
  <c r="BI427"/>
  <c r="BH427"/>
  <c r="BG427"/>
  <c r="BF427"/>
  <c r="X427"/>
  <c r="V427"/>
  <c r="T427"/>
  <c r="P427"/>
  <c r="BI423"/>
  <c r="BH423"/>
  <c r="BG423"/>
  <c r="BF423"/>
  <c r="X423"/>
  <c r="V423"/>
  <c r="T423"/>
  <c r="P423"/>
  <c r="BI419"/>
  <c r="BH419"/>
  <c r="BG419"/>
  <c r="BF419"/>
  <c r="X419"/>
  <c r="V419"/>
  <c r="T419"/>
  <c r="P419"/>
  <c r="BI415"/>
  <c r="BH415"/>
  <c r="BG415"/>
  <c r="BF415"/>
  <c r="X415"/>
  <c r="V415"/>
  <c r="T415"/>
  <c r="P415"/>
  <c r="BI411"/>
  <c r="BH411"/>
  <c r="BG411"/>
  <c r="BF411"/>
  <c r="X411"/>
  <c r="V411"/>
  <c r="T411"/>
  <c r="P411"/>
  <c r="BI406"/>
  <c r="BH406"/>
  <c r="BG406"/>
  <c r="BF406"/>
  <c r="X406"/>
  <c r="V406"/>
  <c r="T406"/>
  <c r="P406"/>
  <c r="BI401"/>
  <c r="BH401"/>
  <c r="BG401"/>
  <c r="BF401"/>
  <c r="X401"/>
  <c r="V401"/>
  <c r="T401"/>
  <c r="P401"/>
  <c r="BI397"/>
  <c r="BH397"/>
  <c r="BG397"/>
  <c r="BF397"/>
  <c r="X397"/>
  <c r="V397"/>
  <c r="T397"/>
  <c r="P397"/>
  <c r="BI392"/>
  <c r="BH392"/>
  <c r="BG392"/>
  <c r="BF392"/>
  <c r="X392"/>
  <c r="X391"/>
  <c r="V392"/>
  <c r="V391"/>
  <c r="T392"/>
  <c r="T391"/>
  <c r="P392"/>
  <c r="BI386"/>
  <c r="BH386"/>
  <c r="BG386"/>
  <c r="BF386"/>
  <c r="X386"/>
  <c r="X385"/>
  <c r="X384"/>
  <c r="V386"/>
  <c r="V385"/>
  <c r="V384"/>
  <c r="T386"/>
  <c r="T385"/>
  <c r="T384"/>
  <c r="P386"/>
  <c r="BI379"/>
  <c r="BH379"/>
  <c r="BG379"/>
  <c r="BF379"/>
  <c r="X379"/>
  <c r="V379"/>
  <c r="T379"/>
  <c r="P379"/>
  <c r="BI376"/>
  <c r="BH376"/>
  <c r="BG376"/>
  <c r="BF376"/>
  <c r="X376"/>
  <c r="V376"/>
  <c r="T376"/>
  <c r="P376"/>
  <c r="BI370"/>
  <c r="BH370"/>
  <c r="BG370"/>
  <c r="BF370"/>
  <c r="X370"/>
  <c r="V370"/>
  <c r="T370"/>
  <c r="P370"/>
  <c r="BI365"/>
  <c r="BH365"/>
  <c r="BG365"/>
  <c r="BF365"/>
  <c r="X365"/>
  <c r="V365"/>
  <c r="T365"/>
  <c r="P365"/>
  <c r="BI362"/>
  <c r="BH362"/>
  <c r="BG362"/>
  <c r="BF362"/>
  <c r="X362"/>
  <c r="V362"/>
  <c r="T362"/>
  <c r="P362"/>
  <c r="BI358"/>
  <c r="BH358"/>
  <c r="BG358"/>
  <c r="BF358"/>
  <c r="X358"/>
  <c r="V358"/>
  <c r="T358"/>
  <c r="P358"/>
  <c r="BI355"/>
  <c r="BH355"/>
  <c r="BG355"/>
  <c r="BF355"/>
  <c r="X355"/>
  <c r="V355"/>
  <c r="T355"/>
  <c r="P355"/>
  <c r="BI350"/>
  <c r="BH350"/>
  <c r="BG350"/>
  <c r="BF350"/>
  <c r="X350"/>
  <c r="V350"/>
  <c r="T350"/>
  <c r="P350"/>
  <c r="BI345"/>
  <c r="BH345"/>
  <c r="BG345"/>
  <c r="BF345"/>
  <c r="X345"/>
  <c r="V345"/>
  <c r="T345"/>
  <c r="P345"/>
  <c r="BI341"/>
  <c r="BH341"/>
  <c r="BG341"/>
  <c r="BF341"/>
  <c r="X341"/>
  <c r="V341"/>
  <c r="T341"/>
  <c r="P341"/>
  <c r="BI337"/>
  <c r="BH337"/>
  <c r="BG337"/>
  <c r="BF337"/>
  <c r="X337"/>
  <c r="V337"/>
  <c r="T337"/>
  <c r="P337"/>
  <c r="BI334"/>
  <c r="BH334"/>
  <c r="BG334"/>
  <c r="BF334"/>
  <c r="X334"/>
  <c r="V334"/>
  <c r="T334"/>
  <c r="P334"/>
  <c r="BI332"/>
  <c r="BH332"/>
  <c r="BG332"/>
  <c r="BF332"/>
  <c r="X332"/>
  <c r="V332"/>
  <c r="T332"/>
  <c r="P332"/>
  <c r="BI328"/>
  <c r="BH328"/>
  <c r="BG328"/>
  <c r="BF328"/>
  <c r="X328"/>
  <c r="V328"/>
  <c r="T328"/>
  <c r="P328"/>
  <c r="BI324"/>
  <c r="BH324"/>
  <c r="BG324"/>
  <c r="BF324"/>
  <c r="X324"/>
  <c r="V324"/>
  <c r="T324"/>
  <c r="P324"/>
  <c r="BI320"/>
  <c r="BH320"/>
  <c r="BG320"/>
  <c r="BF320"/>
  <c r="X320"/>
  <c r="V320"/>
  <c r="T320"/>
  <c r="P320"/>
  <c r="BI316"/>
  <c r="BH316"/>
  <c r="BG316"/>
  <c r="BF316"/>
  <c r="X316"/>
  <c r="V316"/>
  <c r="T316"/>
  <c r="P316"/>
  <c r="BI312"/>
  <c r="BH312"/>
  <c r="BG312"/>
  <c r="BF312"/>
  <c r="X312"/>
  <c r="V312"/>
  <c r="T312"/>
  <c r="P312"/>
  <c r="BI308"/>
  <c r="BH308"/>
  <c r="BG308"/>
  <c r="BF308"/>
  <c r="X308"/>
  <c r="V308"/>
  <c r="T308"/>
  <c r="P308"/>
  <c r="BI304"/>
  <c r="BH304"/>
  <c r="BG304"/>
  <c r="BF304"/>
  <c r="X304"/>
  <c r="V304"/>
  <c r="T304"/>
  <c r="P304"/>
  <c r="BI300"/>
  <c r="BH300"/>
  <c r="BG300"/>
  <c r="BF300"/>
  <c r="X300"/>
  <c r="V300"/>
  <c r="T300"/>
  <c r="P300"/>
  <c r="BI295"/>
  <c r="BH295"/>
  <c r="BG295"/>
  <c r="BF295"/>
  <c r="X295"/>
  <c r="V295"/>
  <c r="T295"/>
  <c r="P295"/>
  <c r="BI291"/>
  <c r="BH291"/>
  <c r="BG291"/>
  <c r="BF291"/>
  <c r="X291"/>
  <c r="V291"/>
  <c r="T291"/>
  <c r="P291"/>
  <c r="BI287"/>
  <c r="BH287"/>
  <c r="BG287"/>
  <c r="BF287"/>
  <c r="X287"/>
  <c r="V287"/>
  <c r="T287"/>
  <c r="P287"/>
  <c r="BI282"/>
  <c r="BH282"/>
  <c r="BG282"/>
  <c r="BF282"/>
  <c r="X282"/>
  <c r="V282"/>
  <c r="T282"/>
  <c r="P282"/>
  <c r="BI278"/>
  <c r="BH278"/>
  <c r="BG278"/>
  <c r="BF278"/>
  <c r="X278"/>
  <c r="V278"/>
  <c r="T278"/>
  <c r="P278"/>
  <c r="BI273"/>
  <c r="BH273"/>
  <c r="BG273"/>
  <c r="BF273"/>
  <c r="X273"/>
  <c r="V273"/>
  <c r="T273"/>
  <c r="P273"/>
  <c r="BI268"/>
  <c r="BH268"/>
  <c r="BG268"/>
  <c r="BF268"/>
  <c r="X268"/>
  <c r="V268"/>
  <c r="T268"/>
  <c r="P268"/>
  <c r="BI266"/>
  <c r="BH266"/>
  <c r="BG266"/>
  <c r="BF266"/>
  <c r="X266"/>
  <c r="V266"/>
  <c r="T266"/>
  <c r="P266"/>
  <c r="BI261"/>
  <c r="BH261"/>
  <c r="BG261"/>
  <c r="BF261"/>
  <c r="X261"/>
  <c r="V261"/>
  <c r="T261"/>
  <c r="P261"/>
  <c r="BI257"/>
  <c r="BH257"/>
  <c r="BG257"/>
  <c r="BF257"/>
  <c r="X257"/>
  <c r="V257"/>
  <c r="T257"/>
  <c r="P257"/>
  <c r="BI252"/>
  <c r="BH252"/>
  <c r="BG252"/>
  <c r="BF252"/>
  <c r="X252"/>
  <c r="V252"/>
  <c r="T252"/>
  <c r="P252"/>
  <c r="BI247"/>
  <c r="BH247"/>
  <c r="BG247"/>
  <c r="BF247"/>
  <c r="X247"/>
  <c r="X246"/>
  <c r="V247"/>
  <c r="V246"/>
  <c r="T247"/>
  <c r="T246"/>
  <c r="P247"/>
  <c r="BI241"/>
  <c r="BH241"/>
  <c r="BG241"/>
  <c r="BF241"/>
  <c r="X241"/>
  <c r="V241"/>
  <c r="T241"/>
  <c r="P241"/>
  <c r="BI236"/>
  <c r="BH236"/>
  <c r="BG236"/>
  <c r="BF236"/>
  <c r="X236"/>
  <c r="V236"/>
  <c r="T236"/>
  <c r="P236"/>
  <c r="BI230"/>
  <c r="BH230"/>
  <c r="BG230"/>
  <c r="BF230"/>
  <c r="X230"/>
  <c r="V230"/>
  <c r="T230"/>
  <c r="P230"/>
  <c r="BI225"/>
  <c r="BH225"/>
  <c r="BG225"/>
  <c r="BF225"/>
  <c r="X225"/>
  <c r="V225"/>
  <c r="T225"/>
  <c r="P225"/>
  <c r="BI220"/>
  <c r="BH220"/>
  <c r="BG220"/>
  <c r="BF220"/>
  <c r="X220"/>
  <c r="V220"/>
  <c r="T220"/>
  <c r="P220"/>
  <c r="BI215"/>
  <c r="BH215"/>
  <c r="BG215"/>
  <c r="BF215"/>
  <c r="X215"/>
  <c r="V215"/>
  <c r="T215"/>
  <c r="P215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1"/>
  <c r="BH201"/>
  <c r="BG201"/>
  <c r="BF201"/>
  <c r="X201"/>
  <c r="V201"/>
  <c r="T201"/>
  <c r="P201"/>
  <c r="BI196"/>
  <c r="BH196"/>
  <c r="BG196"/>
  <c r="BF196"/>
  <c r="X196"/>
  <c r="V196"/>
  <c r="T196"/>
  <c r="P196"/>
  <c r="BI190"/>
  <c r="BH190"/>
  <c r="BG190"/>
  <c r="BF190"/>
  <c r="X190"/>
  <c r="V190"/>
  <c r="T190"/>
  <c r="P190"/>
  <c r="BI185"/>
  <c r="BH185"/>
  <c r="BG185"/>
  <c r="BF185"/>
  <c r="X185"/>
  <c r="V185"/>
  <c r="T185"/>
  <c r="P185"/>
  <c r="BI180"/>
  <c r="BH180"/>
  <c r="BG180"/>
  <c r="BF180"/>
  <c r="X180"/>
  <c r="V180"/>
  <c r="T180"/>
  <c r="P180"/>
  <c r="BI175"/>
  <c r="BH175"/>
  <c r="BG175"/>
  <c r="BF175"/>
  <c r="X175"/>
  <c r="V175"/>
  <c r="T175"/>
  <c r="P175"/>
  <c r="BI170"/>
  <c r="BH170"/>
  <c r="BG170"/>
  <c r="BF170"/>
  <c r="X170"/>
  <c r="V170"/>
  <c r="T170"/>
  <c r="P170"/>
  <c r="BI165"/>
  <c r="BH165"/>
  <c r="BG165"/>
  <c r="BF165"/>
  <c r="X165"/>
  <c r="V165"/>
  <c r="T165"/>
  <c r="P165"/>
  <c r="BI160"/>
  <c r="BH160"/>
  <c r="BG160"/>
  <c r="BF160"/>
  <c r="X160"/>
  <c r="V160"/>
  <c r="T160"/>
  <c r="P160"/>
  <c r="BI155"/>
  <c r="BH155"/>
  <c r="BG155"/>
  <c r="BF155"/>
  <c r="X155"/>
  <c r="V155"/>
  <c r="T155"/>
  <c r="P155"/>
  <c r="BI151"/>
  <c r="BH151"/>
  <c r="BG151"/>
  <c r="BF151"/>
  <c r="X151"/>
  <c r="V151"/>
  <c r="T151"/>
  <c r="P151"/>
  <c r="BI147"/>
  <c r="BH147"/>
  <c r="BG147"/>
  <c r="BF147"/>
  <c r="X147"/>
  <c r="V147"/>
  <c r="T147"/>
  <c r="P147"/>
  <c r="BI143"/>
  <c r="BH143"/>
  <c r="BG143"/>
  <c r="BF143"/>
  <c r="X143"/>
  <c r="V143"/>
  <c r="T143"/>
  <c r="P143"/>
  <c r="BI138"/>
  <c r="BH138"/>
  <c r="BG138"/>
  <c r="BF138"/>
  <c r="X138"/>
  <c r="V138"/>
  <c r="T138"/>
  <c r="P138"/>
  <c r="BI133"/>
  <c r="BH133"/>
  <c r="BG133"/>
  <c r="BF133"/>
  <c r="X133"/>
  <c r="V133"/>
  <c r="T133"/>
  <c r="P133"/>
  <c r="J127"/>
  <c r="F124"/>
  <c r="E122"/>
  <c r="J92"/>
  <c r="F89"/>
  <c r="E87"/>
  <c r="J21"/>
  <c r="E21"/>
  <c r="J91"/>
  <c r="J20"/>
  <c r="J18"/>
  <c r="E18"/>
  <c r="F92"/>
  <c r="J17"/>
  <c r="J15"/>
  <c r="E15"/>
  <c r="F126"/>
  <c r="J14"/>
  <c r="J12"/>
  <c r="J124"/>
  <c r="E7"/>
  <c r="E120"/>
  <c i="4" r="K39"/>
  <c r="K38"/>
  <c i="1" r="BA97"/>
  <c i="4" r="K37"/>
  <c i="1" r="AZ97"/>
  <c i="4" r="BI456"/>
  <c r="BH456"/>
  <c r="BG456"/>
  <c r="BF456"/>
  <c r="X456"/>
  <c r="V456"/>
  <c r="T456"/>
  <c r="P456"/>
  <c r="BI452"/>
  <c r="BH452"/>
  <c r="BG452"/>
  <c r="BF452"/>
  <c r="X452"/>
  <c r="V452"/>
  <c r="T452"/>
  <c r="P452"/>
  <c r="BI448"/>
  <c r="BH448"/>
  <c r="BG448"/>
  <c r="BF448"/>
  <c r="X448"/>
  <c r="V448"/>
  <c r="T448"/>
  <c r="P448"/>
  <c r="BI444"/>
  <c r="BH444"/>
  <c r="BG444"/>
  <c r="BF444"/>
  <c r="X444"/>
  <c r="V444"/>
  <c r="T444"/>
  <c r="P444"/>
  <c r="BI440"/>
  <c r="BH440"/>
  <c r="BG440"/>
  <c r="BF440"/>
  <c r="X440"/>
  <c r="V440"/>
  <c r="T440"/>
  <c r="P440"/>
  <c r="BI438"/>
  <c r="BH438"/>
  <c r="BG438"/>
  <c r="BF438"/>
  <c r="X438"/>
  <c r="V438"/>
  <c r="T438"/>
  <c r="P438"/>
  <c r="BI433"/>
  <c r="BH433"/>
  <c r="BG433"/>
  <c r="BF433"/>
  <c r="X433"/>
  <c r="V433"/>
  <c r="T433"/>
  <c r="P433"/>
  <c r="BI430"/>
  <c r="BH430"/>
  <c r="BG430"/>
  <c r="BF430"/>
  <c r="X430"/>
  <c r="V430"/>
  <c r="T430"/>
  <c r="P430"/>
  <c r="BI425"/>
  <c r="BH425"/>
  <c r="BG425"/>
  <c r="BF425"/>
  <c r="X425"/>
  <c r="V425"/>
  <c r="T425"/>
  <c r="P425"/>
  <c r="BI421"/>
  <c r="BH421"/>
  <c r="BG421"/>
  <c r="BF421"/>
  <c r="X421"/>
  <c r="V421"/>
  <c r="T421"/>
  <c r="P421"/>
  <c r="BI417"/>
  <c r="BH417"/>
  <c r="BG417"/>
  <c r="BF417"/>
  <c r="X417"/>
  <c r="V417"/>
  <c r="T417"/>
  <c r="P417"/>
  <c r="BI412"/>
  <c r="BH412"/>
  <c r="BG412"/>
  <c r="BF412"/>
  <c r="X412"/>
  <c r="X411"/>
  <c r="V412"/>
  <c r="V411"/>
  <c r="T412"/>
  <c r="T411"/>
  <c r="P412"/>
  <c r="BI406"/>
  <c r="BH406"/>
  <c r="BG406"/>
  <c r="BF406"/>
  <c r="X406"/>
  <c r="X405"/>
  <c r="X404"/>
  <c r="V406"/>
  <c r="V405"/>
  <c r="V404"/>
  <c r="T406"/>
  <c r="T405"/>
  <c r="T404"/>
  <c r="P406"/>
  <c r="BI399"/>
  <c r="BH399"/>
  <c r="BG399"/>
  <c r="BF399"/>
  <c r="X399"/>
  <c r="V399"/>
  <c r="T399"/>
  <c r="P399"/>
  <c r="BI394"/>
  <c r="BH394"/>
  <c r="BG394"/>
  <c r="BF394"/>
  <c r="X394"/>
  <c r="V394"/>
  <c r="T394"/>
  <c r="P394"/>
  <c r="BI389"/>
  <c r="BH389"/>
  <c r="BG389"/>
  <c r="BF389"/>
  <c r="X389"/>
  <c r="V389"/>
  <c r="T389"/>
  <c r="P389"/>
  <c r="BI383"/>
  <c r="BH383"/>
  <c r="BG383"/>
  <c r="BF383"/>
  <c r="X383"/>
  <c r="V383"/>
  <c r="T383"/>
  <c r="P383"/>
  <c r="BI378"/>
  <c r="BH378"/>
  <c r="BG378"/>
  <c r="BF378"/>
  <c r="X378"/>
  <c r="V378"/>
  <c r="T378"/>
  <c r="P378"/>
  <c r="BI375"/>
  <c r="BH375"/>
  <c r="BG375"/>
  <c r="BF375"/>
  <c r="X375"/>
  <c r="V375"/>
  <c r="T375"/>
  <c r="P375"/>
  <c r="BI370"/>
  <c r="BH370"/>
  <c r="BG370"/>
  <c r="BF370"/>
  <c r="X370"/>
  <c r="V370"/>
  <c r="T370"/>
  <c r="P370"/>
  <c r="BI367"/>
  <c r="BH367"/>
  <c r="BG367"/>
  <c r="BF367"/>
  <c r="X367"/>
  <c r="V367"/>
  <c r="T367"/>
  <c r="P367"/>
  <c r="BI363"/>
  <c r="BH363"/>
  <c r="BG363"/>
  <c r="BF363"/>
  <c r="X363"/>
  <c r="V363"/>
  <c r="T363"/>
  <c r="P363"/>
  <c r="BI359"/>
  <c r="BH359"/>
  <c r="BG359"/>
  <c r="BF359"/>
  <c r="X359"/>
  <c r="V359"/>
  <c r="T359"/>
  <c r="P359"/>
  <c r="BI354"/>
  <c r="BH354"/>
  <c r="BG354"/>
  <c r="BF354"/>
  <c r="X354"/>
  <c r="V354"/>
  <c r="T354"/>
  <c r="P354"/>
  <c r="BI350"/>
  <c r="BH350"/>
  <c r="BG350"/>
  <c r="BF350"/>
  <c r="X350"/>
  <c r="V350"/>
  <c r="T350"/>
  <c r="P350"/>
  <c r="BI347"/>
  <c r="BH347"/>
  <c r="BG347"/>
  <c r="BF347"/>
  <c r="X347"/>
  <c r="V347"/>
  <c r="T347"/>
  <c r="P347"/>
  <c r="BI343"/>
  <c r="BH343"/>
  <c r="BG343"/>
  <c r="BF343"/>
  <c r="X343"/>
  <c r="V343"/>
  <c r="T343"/>
  <c r="P343"/>
  <c r="BI339"/>
  <c r="BH339"/>
  <c r="BG339"/>
  <c r="BF339"/>
  <c r="X339"/>
  <c r="V339"/>
  <c r="T339"/>
  <c r="P339"/>
  <c r="BI335"/>
  <c r="BH335"/>
  <c r="BG335"/>
  <c r="BF335"/>
  <c r="X335"/>
  <c r="V335"/>
  <c r="T335"/>
  <c r="P335"/>
  <c r="BI331"/>
  <c r="BH331"/>
  <c r="BG331"/>
  <c r="BF331"/>
  <c r="X331"/>
  <c r="V331"/>
  <c r="T331"/>
  <c r="P331"/>
  <c r="BI327"/>
  <c r="BH327"/>
  <c r="BG327"/>
  <c r="BF327"/>
  <c r="X327"/>
  <c r="V327"/>
  <c r="T327"/>
  <c r="P327"/>
  <c r="BI324"/>
  <c r="BH324"/>
  <c r="BG324"/>
  <c r="BF324"/>
  <c r="X324"/>
  <c r="V324"/>
  <c r="T324"/>
  <c r="P324"/>
  <c r="BI321"/>
  <c r="BH321"/>
  <c r="BG321"/>
  <c r="BF321"/>
  <c r="X321"/>
  <c r="V321"/>
  <c r="T321"/>
  <c r="P321"/>
  <c r="BI317"/>
  <c r="BH317"/>
  <c r="BG317"/>
  <c r="BF317"/>
  <c r="X317"/>
  <c r="V317"/>
  <c r="T317"/>
  <c r="P317"/>
  <c r="BI312"/>
  <c r="BH312"/>
  <c r="BG312"/>
  <c r="BF312"/>
  <c r="X312"/>
  <c r="V312"/>
  <c r="T312"/>
  <c r="P312"/>
  <c r="BI308"/>
  <c r="BH308"/>
  <c r="BG308"/>
  <c r="BF308"/>
  <c r="X308"/>
  <c r="V308"/>
  <c r="T308"/>
  <c r="P308"/>
  <c r="BI304"/>
  <c r="BH304"/>
  <c r="BG304"/>
  <c r="BF304"/>
  <c r="X304"/>
  <c r="V304"/>
  <c r="T304"/>
  <c r="P304"/>
  <c r="BI299"/>
  <c r="BH299"/>
  <c r="BG299"/>
  <c r="BF299"/>
  <c r="X299"/>
  <c r="V299"/>
  <c r="T299"/>
  <c r="P299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5"/>
  <c r="BH285"/>
  <c r="BG285"/>
  <c r="BF285"/>
  <c r="X285"/>
  <c r="V285"/>
  <c r="T285"/>
  <c r="P285"/>
  <c r="BI280"/>
  <c r="BH280"/>
  <c r="BG280"/>
  <c r="BF280"/>
  <c r="X280"/>
  <c r="V280"/>
  <c r="T280"/>
  <c r="P280"/>
  <c r="BI278"/>
  <c r="BH278"/>
  <c r="BG278"/>
  <c r="BF278"/>
  <c r="X278"/>
  <c r="V278"/>
  <c r="T278"/>
  <c r="P278"/>
  <c r="BI276"/>
  <c r="BH276"/>
  <c r="BG276"/>
  <c r="BF276"/>
  <c r="X276"/>
  <c r="V276"/>
  <c r="T276"/>
  <c r="P276"/>
  <c r="BI274"/>
  <c r="BH274"/>
  <c r="BG274"/>
  <c r="BF274"/>
  <c r="X274"/>
  <c r="V274"/>
  <c r="T274"/>
  <c r="P274"/>
  <c r="BI272"/>
  <c r="BH272"/>
  <c r="BG272"/>
  <c r="BF272"/>
  <c r="X272"/>
  <c r="V272"/>
  <c r="T272"/>
  <c r="P272"/>
  <c r="BI267"/>
  <c r="BH267"/>
  <c r="BG267"/>
  <c r="BF267"/>
  <c r="X267"/>
  <c r="V267"/>
  <c r="T267"/>
  <c r="P267"/>
  <c r="BI263"/>
  <c r="BH263"/>
  <c r="BG263"/>
  <c r="BF263"/>
  <c r="X263"/>
  <c r="V263"/>
  <c r="T263"/>
  <c r="P263"/>
  <c r="BI258"/>
  <c r="BH258"/>
  <c r="BG258"/>
  <c r="BF258"/>
  <c r="X258"/>
  <c r="V258"/>
  <c r="T258"/>
  <c r="P258"/>
  <c r="BI255"/>
  <c r="BH255"/>
  <c r="BG255"/>
  <c r="BF255"/>
  <c r="X255"/>
  <c r="V255"/>
  <c r="T255"/>
  <c r="P255"/>
  <c r="BI251"/>
  <c r="BH251"/>
  <c r="BG251"/>
  <c r="BF251"/>
  <c r="X251"/>
  <c r="V251"/>
  <c r="T251"/>
  <c r="P251"/>
  <c r="BI247"/>
  <c r="BH247"/>
  <c r="BG247"/>
  <c r="BF247"/>
  <c r="X247"/>
  <c r="V247"/>
  <c r="T247"/>
  <c r="P247"/>
  <c r="BI241"/>
  <c r="BH241"/>
  <c r="BG241"/>
  <c r="BF241"/>
  <c r="X241"/>
  <c r="V241"/>
  <c r="T241"/>
  <c r="P241"/>
  <c r="BI236"/>
  <c r="BH236"/>
  <c r="BG236"/>
  <c r="BF236"/>
  <c r="X236"/>
  <c r="V236"/>
  <c r="T236"/>
  <c r="P236"/>
  <c r="BI230"/>
  <c r="BH230"/>
  <c r="BG230"/>
  <c r="BF230"/>
  <c r="X230"/>
  <c r="V230"/>
  <c r="T230"/>
  <c r="P230"/>
  <c r="BI225"/>
  <c r="BH225"/>
  <c r="BG225"/>
  <c r="BF225"/>
  <c r="X225"/>
  <c r="V225"/>
  <c r="T225"/>
  <c r="P225"/>
  <c r="BI220"/>
  <c r="BH220"/>
  <c r="BG220"/>
  <c r="BF220"/>
  <c r="X220"/>
  <c r="V220"/>
  <c r="T220"/>
  <c r="P220"/>
  <c r="BI215"/>
  <c r="BH215"/>
  <c r="BG215"/>
  <c r="BF215"/>
  <c r="X215"/>
  <c r="V215"/>
  <c r="T215"/>
  <c r="P215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1"/>
  <c r="BH201"/>
  <c r="BG201"/>
  <c r="BF201"/>
  <c r="X201"/>
  <c r="V201"/>
  <c r="T201"/>
  <c r="P201"/>
  <c r="BI196"/>
  <c r="BH196"/>
  <c r="BG196"/>
  <c r="BF196"/>
  <c r="X196"/>
  <c r="V196"/>
  <c r="T196"/>
  <c r="P196"/>
  <c r="BI190"/>
  <c r="BH190"/>
  <c r="BG190"/>
  <c r="BF190"/>
  <c r="X190"/>
  <c r="V190"/>
  <c r="T190"/>
  <c r="P190"/>
  <c r="BI185"/>
  <c r="BH185"/>
  <c r="BG185"/>
  <c r="BF185"/>
  <c r="X185"/>
  <c r="V185"/>
  <c r="T185"/>
  <c r="P185"/>
  <c r="BI180"/>
  <c r="BH180"/>
  <c r="BG180"/>
  <c r="BF180"/>
  <c r="X180"/>
  <c r="V180"/>
  <c r="T180"/>
  <c r="P180"/>
  <c r="BI175"/>
  <c r="BH175"/>
  <c r="BG175"/>
  <c r="BF175"/>
  <c r="X175"/>
  <c r="V175"/>
  <c r="T175"/>
  <c r="P175"/>
  <c r="BI170"/>
  <c r="BH170"/>
  <c r="BG170"/>
  <c r="BF170"/>
  <c r="X170"/>
  <c r="V170"/>
  <c r="T170"/>
  <c r="P170"/>
  <c r="BI165"/>
  <c r="BH165"/>
  <c r="BG165"/>
  <c r="BF165"/>
  <c r="X165"/>
  <c r="V165"/>
  <c r="T165"/>
  <c r="P165"/>
  <c r="BI160"/>
  <c r="BH160"/>
  <c r="BG160"/>
  <c r="BF160"/>
  <c r="X160"/>
  <c r="V160"/>
  <c r="T160"/>
  <c r="P160"/>
  <c r="BI155"/>
  <c r="BH155"/>
  <c r="BG155"/>
  <c r="BF155"/>
  <c r="X155"/>
  <c r="V155"/>
  <c r="T155"/>
  <c r="P155"/>
  <c r="BI151"/>
  <c r="BH151"/>
  <c r="BG151"/>
  <c r="BF151"/>
  <c r="X151"/>
  <c r="V151"/>
  <c r="T151"/>
  <c r="P151"/>
  <c r="BI147"/>
  <c r="BH147"/>
  <c r="BG147"/>
  <c r="BF147"/>
  <c r="X147"/>
  <c r="V147"/>
  <c r="T147"/>
  <c r="P147"/>
  <c r="BI143"/>
  <c r="BH143"/>
  <c r="BG143"/>
  <c r="BF143"/>
  <c r="X143"/>
  <c r="V143"/>
  <c r="T143"/>
  <c r="P143"/>
  <c r="BI138"/>
  <c r="BH138"/>
  <c r="BG138"/>
  <c r="BF138"/>
  <c r="X138"/>
  <c r="V138"/>
  <c r="T138"/>
  <c r="P138"/>
  <c r="BI133"/>
  <c r="BH133"/>
  <c r="BG133"/>
  <c r="BF133"/>
  <c r="X133"/>
  <c r="V133"/>
  <c r="T133"/>
  <c r="P133"/>
  <c r="J127"/>
  <c r="F124"/>
  <c r="E122"/>
  <c r="J92"/>
  <c r="F89"/>
  <c r="E87"/>
  <c r="J21"/>
  <c r="E21"/>
  <c r="J91"/>
  <c r="J20"/>
  <c r="J18"/>
  <c r="E18"/>
  <c r="F127"/>
  <c r="J17"/>
  <c r="J15"/>
  <c r="E15"/>
  <c r="F126"/>
  <c r="J14"/>
  <c r="J12"/>
  <c r="J124"/>
  <c r="E7"/>
  <c r="E85"/>
  <c i="3" r="K290"/>
  <c r="K39"/>
  <c r="K38"/>
  <c i="1" r="BA96"/>
  <c i="3" r="K37"/>
  <c i="1" r="AZ96"/>
  <c i="3" r="BI425"/>
  <c r="BH425"/>
  <c r="BG425"/>
  <c r="BF425"/>
  <c r="X425"/>
  <c r="V425"/>
  <c r="T425"/>
  <c r="P425"/>
  <c r="BI420"/>
  <c r="BH420"/>
  <c r="BG420"/>
  <c r="BF420"/>
  <c r="X420"/>
  <c r="V420"/>
  <c r="T420"/>
  <c r="P420"/>
  <c r="BI415"/>
  <c r="BH415"/>
  <c r="BG415"/>
  <c r="BF415"/>
  <c r="X415"/>
  <c r="V415"/>
  <c r="T415"/>
  <c r="P415"/>
  <c r="BI411"/>
  <c r="BH411"/>
  <c r="BG411"/>
  <c r="BF411"/>
  <c r="X411"/>
  <c r="V411"/>
  <c r="T411"/>
  <c r="P411"/>
  <c r="BI406"/>
  <c r="BH406"/>
  <c r="BG406"/>
  <c r="BF406"/>
  <c r="X406"/>
  <c r="V406"/>
  <c r="T406"/>
  <c r="P406"/>
  <c r="BI401"/>
  <c r="BH401"/>
  <c r="BG401"/>
  <c r="BF401"/>
  <c r="X401"/>
  <c r="V401"/>
  <c r="T401"/>
  <c r="P401"/>
  <c r="BI396"/>
  <c r="BH396"/>
  <c r="BG396"/>
  <c r="BF396"/>
  <c r="X396"/>
  <c r="V396"/>
  <c r="T396"/>
  <c r="P396"/>
  <c r="BI392"/>
  <c r="BH392"/>
  <c r="BG392"/>
  <c r="BF392"/>
  <c r="X392"/>
  <c r="V392"/>
  <c r="T392"/>
  <c r="P392"/>
  <c r="BI388"/>
  <c r="BH388"/>
  <c r="BG388"/>
  <c r="BF388"/>
  <c r="X388"/>
  <c r="X387"/>
  <c r="V388"/>
  <c r="V387"/>
  <c r="T388"/>
  <c r="T387"/>
  <c r="P388"/>
  <c r="BI383"/>
  <c r="BH383"/>
  <c r="BG383"/>
  <c r="BF383"/>
  <c r="X383"/>
  <c r="X382"/>
  <c r="X381"/>
  <c r="V383"/>
  <c r="V382"/>
  <c r="V381"/>
  <c r="T383"/>
  <c r="T382"/>
  <c r="T381"/>
  <c r="P383"/>
  <c r="BI376"/>
  <c r="BH376"/>
  <c r="BG376"/>
  <c r="BF376"/>
  <c r="X376"/>
  <c r="V376"/>
  <c r="T376"/>
  <c r="P376"/>
  <c r="BI371"/>
  <c r="BH371"/>
  <c r="BG371"/>
  <c r="BF371"/>
  <c r="X371"/>
  <c r="V371"/>
  <c r="T371"/>
  <c r="P371"/>
  <c r="BI365"/>
  <c r="BH365"/>
  <c r="BG365"/>
  <c r="BF365"/>
  <c r="X365"/>
  <c r="V365"/>
  <c r="T365"/>
  <c r="P365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2"/>
  <c r="BH352"/>
  <c r="BG352"/>
  <c r="BF352"/>
  <c r="X352"/>
  <c r="V352"/>
  <c r="T352"/>
  <c r="P352"/>
  <c r="BI349"/>
  <c r="BH349"/>
  <c r="BG349"/>
  <c r="BF349"/>
  <c r="X349"/>
  <c r="V349"/>
  <c r="T349"/>
  <c r="P349"/>
  <c r="BI343"/>
  <c r="BH343"/>
  <c r="BG343"/>
  <c r="BF343"/>
  <c r="X343"/>
  <c r="V343"/>
  <c r="T343"/>
  <c r="P343"/>
  <c r="BI339"/>
  <c r="BH339"/>
  <c r="BG339"/>
  <c r="BF339"/>
  <c r="X339"/>
  <c r="V339"/>
  <c r="T339"/>
  <c r="P339"/>
  <c r="BI334"/>
  <c r="BH334"/>
  <c r="BG334"/>
  <c r="BF334"/>
  <c r="X334"/>
  <c r="V334"/>
  <c r="T334"/>
  <c r="P334"/>
  <c r="BI330"/>
  <c r="BH330"/>
  <c r="BG330"/>
  <c r="BF330"/>
  <c r="X330"/>
  <c r="V330"/>
  <c r="T330"/>
  <c r="P330"/>
  <c r="BI325"/>
  <c r="BH325"/>
  <c r="BG325"/>
  <c r="BF325"/>
  <c r="X325"/>
  <c r="V325"/>
  <c r="T325"/>
  <c r="P325"/>
  <c r="BI322"/>
  <c r="BH322"/>
  <c r="BG322"/>
  <c r="BF322"/>
  <c r="X322"/>
  <c r="V322"/>
  <c r="T322"/>
  <c r="P322"/>
  <c r="BI320"/>
  <c r="BH320"/>
  <c r="BG320"/>
  <c r="BF320"/>
  <c r="X320"/>
  <c r="V320"/>
  <c r="T320"/>
  <c r="P320"/>
  <c r="BI316"/>
  <c r="BH316"/>
  <c r="BG316"/>
  <c r="BF316"/>
  <c r="X316"/>
  <c r="V316"/>
  <c r="T316"/>
  <c r="P316"/>
  <c r="BI312"/>
  <c r="BH312"/>
  <c r="BG312"/>
  <c r="BF312"/>
  <c r="X312"/>
  <c r="V312"/>
  <c r="T312"/>
  <c r="P312"/>
  <c r="BI308"/>
  <c r="BH308"/>
  <c r="BG308"/>
  <c r="BF308"/>
  <c r="X308"/>
  <c r="V308"/>
  <c r="T308"/>
  <c r="P308"/>
  <c r="BI303"/>
  <c r="BH303"/>
  <c r="BG303"/>
  <c r="BF303"/>
  <c r="X303"/>
  <c r="V303"/>
  <c r="T303"/>
  <c r="P303"/>
  <c r="BI298"/>
  <c r="BH298"/>
  <c r="BG298"/>
  <c r="BF298"/>
  <c r="X298"/>
  <c r="V298"/>
  <c r="T298"/>
  <c r="P298"/>
  <c r="BI296"/>
  <c r="BH296"/>
  <c r="BG296"/>
  <c r="BF296"/>
  <c r="X296"/>
  <c r="V296"/>
  <c r="T296"/>
  <c r="P296"/>
  <c r="BI292"/>
  <c r="BH292"/>
  <c r="BG292"/>
  <c r="BF292"/>
  <c r="X292"/>
  <c r="V292"/>
  <c r="T292"/>
  <c r="P292"/>
  <c r="K102"/>
  <c r="J102"/>
  <c r="I102"/>
  <c r="BI286"/>
  <c r="BH286"/>
  <c r="BG286"/>
  <c r="BF286"/>
  <c r="X286"/>
  <c r="V286"/>
  <c r="T286"/>
  <c r="P286"/>
  <c r="BI282"/>
  <c r="BH282"/>
  <c r="BG282"/>
  <c r="BF282"/>
  <c r="X282"/>
  <c r="V282"/>
  <c r="T282"/>
  <c r="P282"/>
  <c r="BI277"/>
  <c r="BH277"/>
  <c r="BG277"/>
  <c r="BF277"/>
  <c r="X277"/>
  <c r="V277"/>
  <c r="T277"/>
  <c r="P277"/>
  <c r="BI273"/>
  <c r="BH273"/>
  <c r="BG273"/>
  <c r="BF273"/>
  <c r="X273"/>
  <c r="V273"/>
  <c r="T273"/>
  <c r="P273"/>
  <c r="BI269"/>
  <c r="BH269"/>
  <c r="BG269"/>
  <c r="BF269"/>
  <c r="X269"/>
  <c r="V269"/>
  <c r="T269"/>
  <c r="P269"/>
  <c r="BI265"/>
  <c r="BH265"/>
  <c r="BG265"/>
  <c r="BF265"/>
  <c r="X265"/>
  <c r="V265"/>
  <c r="T265"/>
  <c r="P265"/>
  <c r="BI259"/>
  <c r="BH259"/>
  <c r="BG259"/>
  <c r="BF259"/>
  <c r="X259"/>
  <c r="V259"/>
  <c r="T259"/>
  <c r="P259"/>
  <c r="BI254"/>
  <c r="BH254"/>
  <c r="BG254"/>
  <c r="BF254"/>
  <c r="X254"/>
  <c r="V254"/>
  <c r="T254"/>
  <c r="P254"/>
  <c r="BI248"/>
  <c r="BH248"/>
  <c r="BG248"/>
  <c r="BF248"/>
  <c r="X248"/>
  <c r="V248"/>
  <c r="T248"/>
  <c r="P248"/>
  <c r="BI243"/>
  <c r="BH243"/>
  <c r="BG243"/>
  <c r="BF243"/>
  <c r="X243"/>
  <c r="V243"/>
  <c r="T243"/>
  <c r="P243"/>
  <c r="BI238"/>
  <c r="BH238"/>
  <c r="BG238"/>
  <c r="BF238"/>
  <c r="X238"/>
  <c r="V238"/>
  <c r="T238"/>
  <c r="P238"/>
  <c r="BI233"/>
  <c r="BH233"/>
  <c r="BG233"/>
  <c r="BF233"/>
  <c r="X233"/>
  <c r="V233"/>
  <c r="T233"/>
  <c r="P233"/>
  <c r="BI224"/>
  <c r="BH224"/>
  <c r="BG224"/>
  <c r="BF224"/>
  <c r="X224"/>
  <c r="V224"/>
  <c r="T224"/>
  <c r="P224"/>
  <c r="BI219"/>
  <c r="BH219"/>
  <c r="BG219"/>
  <c r="BF219"/>
  <c r="X219"/>
  <c r="V219"/>
  <c r="T219"/>
  <c r="P219"/>
  <c r="BI214"/>
  <c r="BH214"/>
  <c r="BG214"/>
  <c r="BF214"/>
  <c r="X214"/>
  <c r="V214"/>
  <c r="T214"/>
  <c r="P214"/>
  <c r="BI208"/>
  <c r="BH208"/>
  <c r="BG208"/>
  <c r="BF208"/>
  <c r="X208"/>
  <c r="V208"/>
  <c r="T208"/>
  <c r="P208"/>
  <c r="BI203"/>
  <c r="BH203"/>
  <c r="BG203"/>
  <c r="BF203"/>
  <c r="X203"/>
  <c r="V203"/>
  <c r="T203"/>
  <c r="P203"/>
  <c r="BI198"/>
  <c r="BH198"/>
  <c r="BG198"/>
  <c r="BF198"/>
  <c r="X198"/>
  <c r="V198"/>
  <c r="T198"/>
  <c r="P198"/>
  <c r="BI193"/>
  <c r="BH193"/>
  <c r="BG193"/>
  <c r="BF193"/>
  <c r="X193"/>
  <c r="V193"/>
  <c r="T193"/>
  <c r="P193"/>
  <c r="BI188"/>
  <c r="BH188"/>
  <c r="BG188"/>
  <c r="BF188"/>
  <c r="X188"/>
  <c r="V188"/>
  <c r="T188"/>
  <c r="P188"/>
  <c r="BI183"/>
  <c r="BH183"/>
  <c r="BG183"/>
  <c r="BF183"/>
  <c r="X183"/>
  <c r="V183"/>
  <c r="T183"/>
  <c r="P183"/>
  <c r="BI178"/>
  <c r="BH178"/>
  <c r="BG178"/>
  <c r="BF178"/>
  <c r="X178"/>
  <c r="V178"/>
  <c r="T178"/>
  <c r="P178"/>
  <c r="BI173"/>
  <c r="BH173"/>
  <c r="BG173"/>
  <c r="BF173"/>
  <c r="X173"/>
  <c r="V173"/>
  <c r="T173"/>
  <c r="P173"/>
  <c r="BI168"/>
  <c r="BH168"/>
  <c r="BG168"/>
  <c r="BF168"/>
  <c r="X168"/>
  <c r="V168"/>
  <c r="T168"/>
  <c r="P168"/>
  <c r="BI163"/>
  <c r="BH163"/>
  <c r="BG163"/>
  <c r="BF163"/>
  <c r="X163"/>
  <c r="V163"/>
  <c r="T163"/>
  <c r="P163"/>
  <c r="BI158"/>
  <c r="BH158"/>
  <c r="BG158"/>
  <c r="BF158"/>
  <c r="X158"/>
  <c r="V158"/>
  <c r="T158"/>
  <c r="P158"/>
  <c r="BI153"/>
  <c r="BH153"/>
  <c r="BG153"/>
  <c r="BF153"/>
  <c r="X153"/>
  <c r="V153"/>
  <c r="T153"/>
  <c r="P153"/>
  <c r="BI148"/>
  <c r="BH148"/>
  <c r="BG148"/>
  <c r="BF148"/>
  <c r="X148"/>
  <c r="V148"/>
  <c r="T148"/>
  <c r="P148"/>
  <c r="BI144"/>
  <c r="BH144"/>
  <c r="BG144"/>
  <c r="BF144"/>
  <c r="X144"/>
  <c r="V144"/>
  <c r="T144"/>
  <c r="P144"/>
  <c r="BI139"/>
  <c r="BH139"/>
  <c r="BG139"/>
  <c r="BF139"/>
  <c r="X139"/>
  <c r="V139"/>
  <c r="T139"/>
  <c r="P139"/>
  <c r="BI134"/>
  <c r="BH134"/>
  <c r="BG134"/>
  <c r="BF134"/>
  <c r="X134"/>
  <c r="V134"/>
  <c r="T134"/>
  <c r="P134"/>
  <c r="J128"/>
  <c r="F125"/>
  <c r="E123"/>
  <c r="J92"/>
  <c r="F89"/>
  <c r="E87"/>
  <c r="J21"/>
  <c r="E21"/>
  <c r="J91"/>
  <c r="J20"/>
  <c r="J18"/>
  <c r="E18"/>
  <c r="F92"/>
  <c r="J17"/>
  <c r="J15"/>
  <c r="E15"/>
  <c r="F91"/>
  <c r="J14"/>
  <c r="J12"/>
  <c r="J89"/>
  <c r="E7"/>
  <c r="E121"/>
  <c i="2" r="K295"/>
  <c r="K39"/>
  <c r="K38"/>
  <c i="1" r="BA95"/>
  <c i="2" r="K37"/>
  <c i="1" r="AZ95"/>
  <c i="2" r="BI523"/>
  <c r="BH523"/>
  <c r="BG523"/>
  <c r="BF523"/>
  <c r="X523"/>
  <c r="V523"/>
  <c r="T523"/>
  <c r="P523"/>
  <c r="BI521"/>
  <c r="BH521"/>
  <c r="BG521"/>
  <c r="BF521"/>
  <c r="X521"/>
  <c r="V521"/>
  <c r="T521"/>
  <c r="P521"/>
  <c r="BI513"/>
  <c r="BH513"/>
  <c r="BG513"/>
  <c r="BF513"/>
  <c r="X513"/>
  <c r="V513"/>
  <c r="T513"/>
  <c r="P513"/>
  <c r="BI508"/>
  <c r="BH508"/>
  <c r="BG508"/>
  <c r="BF508"/>
  <c r="X508"/>
  <c r="V508"/>
  <c r="T508"/>
  <c r="P508"/>
  <c r="BI502"/>
  <c r="BH502"/>
  <c r="BG502"/>
  <c r="BF502"/>
  <c r="X502"/>
  <c r="V502"/>
  <c r="T502"/>
  <c r="P502"/>
  <c r="BI497"/>
  <c r="BH497"/>
  <c r="BG497"/>
  <c r="BF497"/>
  <c r="X497"/>
  <c r="V497"/>
  <c r="T497"/>
  <c r="P497"/>
  <c r="BI493"/>
  <c r="BH493"/>
  <c r="BG493"/>
  <c r="BF493"/>
  <c r="X493"/>
  <c r="V493"/>
  <c r="T493"/>
  <c r="P493"/>
  <c r="BI488"/>
  <c r="BH488"/>
  <c r="BG488"/>
  <c r="BF488"/>
  <c r="X488"/>
  <c r="V488"/>
  <c r="T488"/>
  <c r="P488"/>
  <c r="BI484"/>
  <c r="BH484"/>
  <c r="BG484"/>
  <c r="BF484"/>
  <c r="X484"/>
  <c r="V484"/>
  <c r="T484"/>
  <c r="P484"/>
  <c r="BI479"/>
  <c r="BH479"/>
  <c r="BG479"/>
  <c r="BF479"/>
  <c r="X479"/>
  <c r="X478"/>
  <c r="V479"/>
  <c r="V478"/>
  <c r="T479"/>
  <c r="T478"/>
  <c r="P479"/>
  <c r="BI474"/>
  <c r="BH474"/>
  <c r="BG474"/>
  <c r="BF474"/>
  <c r="X474"/>
  <c r="X473"/>
  <c r="X472"/>
  <c r="V474"/>
  <c r="V473"/>
  <c r="V472"/>
  <c r="T474"/>
  <c r="T473"/>
  <c r="T472"/>
  <c r="P474"/>
  <c r="BI467"/>
  <c r="BH467"/>
  <c r="BG467"/>
  <c r="BF467"/>
  <c r="X467"/>
  <c r="V467"/>
  <c r="T467"/>
  <c r="P467"/>
  <c r="BI462"/>
  <c r="BH462"/>
  <c r="BG462"/>
  <c r="BF462"/>
  <c r="X462"/>
  <c r="V462"/>
  <c r="T462"/>
  <c r="P462"/>
  <c r="BI457"/>
  <c r="BH457"/>
  <c r="BG457"/>
  <c r="BF457"/>
  <c r="X457"/>
  <c r="V457"/>
  <c r="T457"/>
  <c r="P457"/>
  <c r="BI451"/>
  <c r="BH451"/>
  <c r="BG451"/>
  <c r="BF451"/>
  <c r="X451"/>
  <c r="V451"/>
  <c r="T451"/>
  <c r="P451"/>
  <c r="BI445"/>
  <c r="BH445"/>
  <c r="BG445"/>
  <c r="BF445"/>
  <c r="X445"/>
  <c r="V445"/>
  <c r="T445"/>
  <c r="P445"/>
  <c r="BI442"/>
  <c r="BH442"/>
  <c r="BG442"/>
  <c r="BF442"/>
  <c r="X442"/>
  <c r="V442"/>
  <c r="T442"/>
  <c r="P442"/>
  <c r="BI437"/>
  <c r="BH437"/>
  <c r="BG437"/>
  <c r="BF437"/>
  <c r="X437"/>
  <c r="V437"/>
  <c r="T437"/>
  <c r="P437"/>
  <c r="BI434"/>
  <c r="BH434"/>
  <c r="BG434"/>
  <c r="BF434"/>
  <c r="X434"/>
  <c r="V434"/>
  <c r="T434"/>
  <c r="P434"/>
  <c r="BI428"/>
  <c r="BH428"/>
  <c r="BG428"/>
  <c r="BF428"/>
  <c r="X428"/>
  <c r="X423"/>
  <c r="V428"/>
  <c r="V423"/>
  <c r="T428"/>
  <c r="T423"/>
  <c r="P428"/>
  <c r="BI424"/>
  <c r="BH424"/>
  <c r="BG424"/>
  <c r="BF424"/>
  <c r="X424"/>
  <c r="V424"/>
  <c r="T424"/>
  <c r="P424"/>
  <c r="BI418"/>
  <c r="BH418"/>
  <c r="BG418"/>
  <c r="BF418"/>
  <c r="X418"/>
  <c r="V418"/>
  <c r="T418"/>
  <c r="P418"/>
  <c r="BI414"/>
  <c r="BH414"/>
  <c r="BG414"/>
  <c r="BF414"/>
  <c r="X414"/>
  <c r="V414"/>
  <c r="T414"/>
  <c r="P414"/>
  <c r="BI410"/>
  <c r="BH410"/>
  <c r="BG410"/>
  <c r="BF410"/>
  <c r="X410"/>
  <c r="V410"/>
  <c r="T410"/>
  <c r="P410"/>
  <c r="BI408"/>
  <c r="BH408"/>
  <c r="BG408"/>
  <c r="BF408"/>
  <c r="X408"/>
  <c r="V408"/>
  <c r="T408"/>
  <c r="P408"/>
  <c r="BI404"/>
  <c r="BH404"/>
  <c r="BG404"/>
  <c r="BF404"/>
  <c r="X404"/>
  <c r="V404"/>
  <c r="T404"/>
  <c r="P404"/>
  <c r="BI399"/>
  <c r="BH399"/>
  <c r="BG399"/>
  <c r="BF399"/>
  <c r="X399"/>
  <c r="V399"/>
  <c r="T399"/>
  <c r="P399"/>
  <c r="BI397"/>
  <c r="BH397"/>
  <c r="BG397"/>
  <c r="BF397"/>
  <c r="X397"/>
  <c r="V397"/>
  <c r="T397"/>
  <c r="P397"/>
  <c r="BI394"/>
  <c r="BH394"/>
  <c r="BG394"/>
  <c r="BF394"/>
  <c r="X394"/>
  <c r="V394"/>
  <c r="T394"/>
  <c r="P394"/>
  <c r="BI391"/>
  <c r="BH391"/>
  <c r="BG391"/>
  <c r="BF391"/>
  <c r="X391"/>
  <c r="V391"/>
  <c r="T391"/>
  <c r="P391"/>
  <c r="BI387"/>
  <c r="BH387"/>
  <c r="BG387"/>
  <c r="BF387"/>
  <c r="X387"/>
  <c r="V387"/>
  <c r="T387"/>
  <c r="P387"/>
  <c r="BI383"/>
  <c r="BH383"/>
  <c r="BG383"/>
  <c r="BF383"/>
  <c r="X383"/>
  <c r="V383"/>
  <c r="T383"/>
  <c r="P383"/>
  <c r="BI379"/>
  <c r="BH379"/>
  <c r="BG379"/>
  <c r="BF379"/>
  <c r="X379"/>
  <c r="V379"/>
  <c r="T379"/>
  <c r="P379"/>
  <c r="BI374"/>
  <c r="BH374"/>
  <c r="BG374"/>
  <c r="BF374"/>
  <c r="X374"/>
  <c r="V374"/>
  <c r="T374"/>
  <c r="P374"/>
  <c r="BI370"/>
  <c r="BH370"/>
  <c r="BG370"/>
  <c r="BF370"/>
  <c r="X370"/>
  <c r="V370"/>
  <c r="T370"/>
  <c r="P370"/>
  <c r="BI366"/>
  <c r="BH366"/>
  <c r="BG366"/>
  <c r="BF366"/>
  <c r="X366"/>
  <c r="V366"/>
  <c r="T366"/>
  <c r="P366"/>
  <c r="BI362"/>
  <c r="BH362"/>
  <c r="BG362"/>
  <c r="BF362"/>
  <c r="X362"/>
  <c r="V362"/>
  <c r="T362"/>
  <c r="P362"/>
  <c r="BI358"/>
  <c r="BH358"/>
  <c r="BG358"/>
  <c r="BF358"/>
  <c r="X358"/>
  <c r="V358"/>
  <c r="T358"/>
  <c r="P358"/>
  <c r="BI353"/>
  <c r="BH353"/>
  <c r="BG353"/>
  <c r="BF353"/>
  <c r="X353"/>
  <c r="V353"/>
  <c r="T353"/>
  <c r="P353"/>
  <c r="BI349"/>
  <c r="BH349"/>
  <c r="BG349"/>
  <c r="BF349"/>
  <c r="X349"/>
  <c r="V349"/>
  <c r="T349"/>
  <c r="P349"/>
  <c r="BI347"/>
  <c r="BH347"/>
  <c r="BG347"/>
  <c r="BF347"/>
  <c r="X347"/>
  <c r="V347"/>
  <c r="T347"/>
  <c r="P347"/>
  <c r="BI345"/>
  <c r="BH345"/>
  <c r="BG345"/>
  <c r="BF345"/>
  <c r="X345"/>
  <c r="V345"/>
  <c r="T345"/>
  <c r="P345"/>
  <c r="BI341"/>
  <c r="BH341"/>
  <c r="BG341"/>
  <c r="BF341"/>
  <c r="X341"/>
  <c r="V341"/>
  <c r="T341"/>
  <c r="P341"/>
  <c r="BI337"/>
  <c r="BH337"/>
  <c r="BG337"/>
  <c r="BF337"/>
  <c r="X337"/>
  <c r="V337"/>
  <c r="T337"/>
  <c r="P337"/>
  <c r="BI332"/>
  <c r="BH332"/>
  <c r="BG332"/>
  <c r="BF332"/>
  <c r="X332"/>
  <c r="V332"/>
  <c r="T332"/>
  <c r="P332"/>
  <c r="BI328"/>
  <c r="BH328"/>
  <c r="BG328"/>
  <c r="BF328"/>
  <c r="X328"/>
  <c r="V328"/>
  <c r="T328"/>
  <c r="P328"/>
  <c r="BI324"/>
  <c r="BH324"/>
  <c r="BG324"/>
  <c r="BF324"/>
  <c r="X324"/>
  <c r="V324"/>
  <c r="T324"/>
  <c r="P324"/>
  <c r="BI320"/>
  <c r="BH320"/>
  <c r="BG320"/>
  <c r="BF320"/>
  <c r="X320"/>
  <c r="V320"/>
  <c r="T320"/>
  <c r="P320"/>
  <c r="BI316"/>
  <c r="BH316"/>
  <c r="BG316"/>
  <c r="BF316"/>
  <c r="X316"/>
  <c r="V316"/>
  <c r="T316"/>
  <c r="P316"/>
  <c r="BI312"/>
  <c r="BH312"/>
  <c r="BG312"/>
  <c r="BF312"/>
  <c r="X312"/>
  <c r="V312"/>
  <c r="T312"/>
  <c r="P312"/>
  <c r="BI309"/>
  <c r="BH309"/>
  <c r="BG309"/>
  <c r="BF309"/>
  <c r="X309"/>
  <c r="V309"/>
  <c r="T309"/>
  <c r="P309"/>
  <c r="BI304"/>
  <c r="BH304"/>
  <c r="BG304"/>
  <c r="BF304"/>
  <c r="X304"/>
  <c r="V304"/>
  <c r="T304"/>
  <c r="P304"/>
  <c r="BI300"/>
  <c r="BH300"/>
  <c r="BG300"/>
  <c r="BF300"/>
  <c r="X300"/>
  <c r="V300"/>
  <c r="T300"/>
  <c r="P300"/>
  <c r="BI297"/>
  <c r="BH297"/>
  <c r="BG297"/>
  <c r="BF297"/>
  <c r="X297"/>
  <c r="V297"/>
  <c r="T297"/>
  <c r="P297"/>
  <c r="K102"/>
  <c r="J102"/>
  <c r="I102"/>
  <c r="BI289"/>
  <c r="BH289"/>
  <c r="BG289"/>
  <c r="BF289"/>
  <c r="X289"/>
  <c r="V289"/>
  <c r="T289"/>
  <c r="P289"/>
  <c r="BI287"/>
  <c r="BH287"/>
  <c r="BG287"/>
  <c r="BF287"/>
  <c r="X287"/>
  <c r="V287"/>
  <c r="T287"/>
  <c r="P287"/>
  <c r="BI283"/>
  <c r="BH283"/>
  <c r="BG283"/>
  <c r="BF283"/>
  <c r="X283"/>
  <c r="V283"/>
  <c r="T283"/>
  <c r="P283"/>
  <c r="BI279"/>
  <c r="BH279"/>
  <c r="BG279"/>
  <c r="BF279"/>
  <c r="X279"/>
  <c r="V279"/>
  <c r="T279"/>
  <c r="P279"/>
  <c r="BI275"/>
  <c r="BH275"/>
  <c r="BG275"/>
  <c r="BF275"/>
  <c r="X275"/>
  <c r="V275"/>
  <c r="T275"/>
  <c r="P275"/>
  <c r="BI271"/>
  <c r="BH271"/>
  <c r="BG271"/>
  <c r="BF271"/>
  <c r="X271"/>
  <c r="V271"/>
  <c r="T271"/>
  <c r="P271"/>
  <c r="BI263"/>
  <c r="BH263"/>
  <c r="BG263"/>
  <c r="BF263"/>
  <c r="X263"/>
  <c r="V263"/>
  <c r="T263"/>
  <c r="P263"/>
  <c r="BI257"/>
  <c r="BH257"/>
  <c r="BG257"/>
  <c r="BF257"/>
  <c r="X257"/>
  <c r="V257"/>
  <c r="T257"/>
  <c r="P257"/>
  <c r="BI251"/>
  <c r="BH251"/>
  <c r="BG251"/>
  <c r="BF251"/>
  <c r="X251"/>
  <c r="V251"/>
  <c r="T251"/>
  <c r="P251"/>
  <c r="BI246"/>
  <c r="BH246"/>
  <c r="BG246"/>
  <c r="BF246"/>
  <c r="X246"/>
  <c r="V246"/>
  <c r="T246"/>
  <c r="P246"/>
  <c r="BI241"/>
  <c r="BH241"/>
  <c r="BG241"/>
  <c r="BF241"/>
  <c r="X241"/>
  <c r="V241"/>
  <c r="T241"/>
  <c r="P241"/>
  <c r="BI236"/>
  <c r="BH236"/>
  <c r="BG236"/>
  <c r="BF236"/>
  <c r="X236"/>
  <c r="V236"/>
  <c r="T236"/>
  <c r="P236"/>
  <c r="BI227"/>
  <c r="BH227"/>
  <c r="BG227"/>
  <c r="BF227"/>
  <c r="X227"/>
  <c r="V227"/>
  <c r="T227"/>
  <c r="P227"/>
  <c r="BI221"/>
  <c r="BH221"/>
  <c r="BG221"/>
  <c r="BF221"/>
  <c r="X221"/>
  <c r="V221"/>
  <c r="T221"/>
  <c r="P221"/>
  <c r="BI216"/>
  <c r="BH216"/>
  <c r="BG216"/>
  <c r="BF216"/>
  <c r="X216"/>
  <c r="V216"/>
  <c r="T216"/>
  <c r="P216"/>
  <c r="BI211"/>
  <c r="BH211"/>
  <c r="BG211"/>
  <c r="BF211"/>
  <c r="X211"/>
  <c r="V211"/>
  <c r="T211"/>
  <c r="P211"/>
  <c r="BI204"/>
  <c r="BH204"/>
  <c r="BG204"/>
  <c r="BF204"/>
  <c r="X204"/>
  <c r="V204"/>
  <c r="T204"/>
  <c r="P204"/>
  <c r="BI199"/>
  <c r="BH199"/>
  <c r="BG199"/>
  <c r="BF199"/>
  <c r="X199"/>
  <c r="V199"/>
  <c r="T199"/>
  <c r="P199"/>
  <c r="BI194"/>
  <c r="BH194"/>
  <c r="BG194"/>
  <c r="BF194"/>
  <c r="X194"/>
  <c r="V194"/>
  <c r="T194"/>
  <c r="P194"/>
  <c r="BI189"/>
  <c r="BH189"/>
  <c r="BG189"/>
  <c r="BF189"/>
  <c r="X189"/>
  <c r="V189"/>
  <c r="T189"/>
  <c r="P189"/>
  <c r="BI184"/>
  <c r="BH184"/>
  <c r="BG184"/>
  <c r="BF184"/>
  <c r="X184"/>
  <c r="V184"/>
  <c r="T184"/>
  <c r="P184"/>
  <c r="BI179"/>
  <c r="BH179"/>
  <c r="BG179"/>
  <c r="BF179"/>
  <c r="X179"/>
  <c r="V179"/>
  <c r="T179"/>
  <c r="P179"/>
  <c r="BI174"/>
  <c r="BH174"/>
  <c r="BG174"/>
  <c r="BF174"/>
  <c r="X174"/>
  <c r="V174"/>
  <c r="T174"/>
  <c r="P174"/>
  <c r="BI169"/>
  <c r="BH169"/>
  <c r="BG169"/>
  <c r="BF169"/>
  <c r="X169"/>
  <c r="V169"/>
  <c r="T169"/>
  <c r="P169"/>
  <c r="BI164"/>
  <c r="BH164"/>
  <c r="BG164"/>
  <c r="BF164"/>
  <c r="X164"/>
  <c r="V164"/>
  <c r="T164"/>
  <c r="P164"/>
  <c r="BI159"/>
  <c r="BH159"/>
  <c r="BG159"/>
  <c r="BF159"/>
  <c r="X159"/>
  <c r="V159"/>
  <c r="T159"/>
  <c r="P159"/>
  <c r="BI154"/>
  <c r="BH154"/>
  <c r="BG154"/>
  <c r="BF154"/>
  <c r="X154"/>
  <c r="V154"/>
  <c r="T154"/>
  <c r="P154"/>
  <c r="BI149"/>
  <c r="BH149"/>
  <c r="BG149"/>
  <c r="BF149"/>
  <c r="X149"/>
  <c r="V149"/>
  <c r="T149"/>
  <c r="P149"/>
  <c r="BI144"/>
  <c r="BH144"/>
  <c r="BG144"/>
  <c r="BF144"/>
  <c r="X144"/>
  <c r="V144"/>
  <c r="T144"/>
  <c r="P144"/>
  <c r="BI139"/>
  <c r="BH139"/>
  <c r="BG139"/>
  <c r="BF139"/>
  <c r="X139"/>
  <c r="V139"/>
  <c r="T139"/>
  <c r="P139"/>
  <c r="BI134"/>
  <c r="BH134"/>
  <c r="BG134"/>
  <c r="BF134"/>
  <c r="X134"/>
  <c r="V134"/>
  <c r="T134"/>
  <c r="P134"/>
  <c r="J128"/>
  <c r="F125"/>
  <c r="E123"/>
  <c r="J92"/>
  <c r="F89"/>
  <c r="E87"/>
  <c r="J21"/>
  <c r="E21"/>
  <c r="J91"/>
  <c r="J20"/>
  <c r="J18"/>
  <c r="E18"/>
  <c r="F128"/>
  <c r="J17"/>
  <c r="J15"/>
  <c r="E15"/>
  <c r="F127"/>
  <c r="J14"/>
  <c r="J12"/>
  <c r="J89"/>
  <c r="E7"/>
  <c r="E85"/>
  <c i="1" r="L90"/>
  <c r="AM90"/>
  <c r="AM89"/>
  <c r="L89"/>
  <c r="AM87"/>
  <c r="L87"/>
  <c r="L85"/>
  <c r="L84"/>
  <c i="2" r="K36"/>
  <c r="Q457"/>
  <c r="R271"/>
  <c r="R216"/>
  <c r="Q474"/>
  <c r="Q462"/>
  <c r="R328"/>
  <c r="R221"/>
  <c r="Q149"/>
  <c r="R508"/>
  <c r="Q497"/>
  <c r="R488"/>
  <c r="K479"/>
  <c r="Q442"/>
  <c r="Q434"/>
  <c r="Q383"/>
  <c r="Q263"/>
  <c r="Q374"/>
  <c r="R347"/>
  <c r="R241"/>
  <c r="R144"/>
  <c r="R394"/>
  <c r="Q341"/>
  <c r="R211"/>
  <c r="BK521"/>
  <c r="K484"/>
  <c r="BE484"/>
  <c r="BK391"/>
  <c r="BK366"/>
  <c r="K474"/>
  <c r="BE474"/>
  <c r="BK418"/>
  <c r="K493"/>
  <c r="BE493"/>
  <c r="K159"/>
  <c r="BE159"/>
  <c r="K149"/>
  <c r="BE149"/>
  <c r="BK383"/>
  <c r="BK467"/>
  <c r="BK164"/>
  <c i="3" r="R396"/>
  <c r="R352"/>
  <c r="R259"/>
  <c r="Q203"/>
  <c r="R144"/>
  <c r="Q371"/>
  <c r="Q243"/>
  <c r="Q308"/>
  <c r="Q139"/>
  <c r="Q208"/>
  <c r="R277"/>
  <c r="Q233"/>
  <c r="BK415"/>
  <c r="K396"/>
  <c r="BE396"/>
  <c r="BK360"/>
  <c r="BK243"/>
  <c r="BK320"/>
  <c r="K158"/>
  <c r="BE158"/>
  <c r="K248"/>
  <c r="BE248"/>
  <c r="BK168"/>
  <c i="4" r="Q412"/>
  <c r="Q350"/>
  <c r="R425"/>
  <c r="R241"/>
  <c r="Q359"/>
  <c r="Q165"/>
  <c r="R160"/>
  <c r="Q236"/>
  <c r="R448"/>
  <c r="R274"/>
  <c r="R456"/>
  <c r="BK196"/>
  <c r="R370"/>
  <c r="Q335"/>
  <c r="R430"/>
  <c r="Q389"/>
  <c r="Q255"/>
  <c r="R304"/>
  <c r="Q206"/>
  <c r="R185"/>
  <c r="BK267"/>
  <c r="BK425"/>
  <c r="K335"/>
  <c r="BE335"/>
  <c r="K274"/>
  <c r="BE274"/>
  <c r="K180"/>
  <c r="BE180"/>
  <c r="K430"/>
  <c r="BE430"/>
  <c r="K383"/>
  <c r="BE383"/>
  <c r="BK327"/>
  <c r="BK201"/>
  <c i="5" r="R370"/>
  <c r="Q397"/>
  <c r="R355"/>
  <c r="R411"/>
  <c r="Q230"/>
  <c r="R423"/>
  <c r="Q190"/>
  <c r="Q328"/>
  <c r="Q324"/>
  <c r="R386"/>
  <c r="R334"/>
  <c r="R291"/>
  <c r="Q133"/>
  <c r="R320"/>
  <c r="R175"/>
  <c r="Q282"/>
  <c r="Q261"/>
  <c r="R261"/>
  <c r="R215"/>
  <c r="K332"/>
  <c r="BE332"/>
  <c r="K273"/>
  <c r="BE273"/>
  <c r="K355"/>
  <c r="BE355"/>
  <c r="K397"/>
  <c r="BE397"/>
  <c r="BK295"/>
  <c r="BK155"/>
  <c r="BK266"/>
  <c r="K350"/>
  <c r="BE350"/>
  <c r="K236"/>
  <c r="BE236"/>
  <c r="BK185"/>
  <c i="6" r="Q135"/>
  <c r="R135"/>
  <c r="K137"/>
  <c r="K141"/>
  <c r="BE141"/>
  <c r="K127"/>
  <c r="BE127"/>
  <c i="2" r="Q304"/>
  <c r="R391"/>
  <c r="R341"/>
  <c r="R246"/>
  <c r="Q134"/>
  <c r="R279"/>
  <c r="Q164"/>
  <c r="Q236"/>
  <c r="R408"/>
  <c r="Q283"/>
  <c r="R457"/>
  <c r="R297"/>
  <c r="R467"/>
  <c r="K144"/>
  <c r="R497"/>
  <c r="R484"/>
  <c r="R451"/>
  <c r="R337"/>
  <c r="R418"/>
  <c r="BK488"/>
  <c r="BK508"/>
  <c r="K287"/>
  <c r="BE287"/>
  <c i="3" r="Q401"/>
  <c r="R357"/>
  <c r="Q183"/>
  <c r="Q325"/>
  <c r="Q238"/>
  <c r="BK334"/>
  <c r="K269"/>
  <c r="BE269"/>
  <c i="4" r="R138"/>
  <c r="R236"/>
  <c r="R324"/>
  <c r="R440"/>
  <c r="Q280"/>
  <c r="Q312"/>
  <c r="Q331"/>
  <c r="Q276"/>
  <c r="R267"/>
  <c r="K347"/>
  <c r="BE347"/>
  <c r="K359"/>
  <c r="BE359"/>
  <c r="K263"/>
  <c r="BE263"/>
  <c r="K165"/>
  <c r="BE165"/>
  <c i="5" r="R419"/>
  <c r="R210"/>
  <c r="R185"/>
  <c r="R278"/>
  <c r="Q334"/>
  <c r="R225"/>
  <c r="R252"/>
  <c r="Q304"/>
  <c r="R350"/>
  <c r="Q312"/>
  <c r="Q170"/>
  <c r="Q247"/>
  <c r="Q155"/>
  <c r="K401"/>
  <c r="BE401"/>
  <c r="BK230"/>
  <c r="K411"/>
  <c r="BE411"/>
  <c r="BK358"/>
  <c r="K201"/>
  <c r="BE201"/>
  <c r="BK160"/>
  <c r="K220"/>
  <c r="BE220"/>
  <c i="6" r="R139"/>
  <c r="BK137"/>
  <c r="K133"/>
  <c r="BE133"/>
  <c i="2" r="R316"/>
  <c r="R289"/>
  <c r="R134"/>
  <c r="F38"/>
  <c r="K257"/>
  <c r="BE257"/>
  <c r="BK309"/>
  <c r="K179"/>
  <c r="BE179"/>
  <c i="3" r="Q144"/>
  <c r="Q163"/>
  <c r="R273"/>
  <c r="BK352"/>
  <c r="K376"/>
  <c r="BE376"/>
  <c r="BK277"/>
  <c r="K282"/>
  <c r="BE282"/>
  <c r="K144"/>
  <c r="BE144"/>
  <c r="K139"/>
  <c r="BE139"/>
  <c r="BK188"/>
  <c i="4" r="R394"/>
  <c r="R317"/>
  <c r="Q363"/>
  <c r="R215"/>
  <c r="Q394"/>
  <c r="R452"/>
  <c r="Q220"/>
  <c r="R312"/>
  <c r="Q278"/>
  <c r="R180"/>
  <c r="R406"/>
  <c r="Q370"/>
  <c r="BK335"/>
  <c r="R272"/>
  <c r="Q133"/>
  <c r="K138"/>
  <c r="BE138"/>
  <c r="BK312"/>
  <c r="BK190"/>
  <c r="K438"/>
  <c r="BE438"/>
  <c r="K350"/>
  <c r="BE350"/>
  <c r="K225"/>
  <c r="BE225"/>
  <c i="5" r="R206"/>
  <c r="Q411"/>
  <c r="Q316"/>
  <c r="Q266"/>
  <c r="Q370"/>
  <c r="R230"/>
  <c r="R247"/>
  <c r="R312"/>
  <c r="Q379"/>
  <c r="R358"/>
  <c r="R345"/>
  <c r="Q165"/>
  <c r="R170"/>
  <c r="BK431"/>
  <c r="BK180"/>
  <c r="K365"/>
  <c r="BE365"/>
  <c r="BK252"/>
  <c r="K308"/>
  <c r="BE308"/>
  <c r="K304"/>
  <c r="BE304"/>
  <c r="K215"/>
  <c r="BE215"/>
  <c i="6" r="Q137"/>
  <c r="R123"/>
  <c r="R121"/>
  <c r="BK121"/>
  <c i="2" r="R300"/>
  <c r="R169"/>
  <c r="F39"/>
  <c r="R462"/>
  <c r="R236"/>
  <c r="R149"/>
  <c r="Q467"/>
  <c r="R332"/>
  <c r="Q199"/>
  <c r="Q159"/>
  <c r="Q508"/>
  <c r="Q493"/>
  <c r="R479"/>
  <c r="R445"/>
  <c r="Q437"/>
  <c r="R424"/>
  <c r="Q362"/>
  <c i="1" r="AU94"/>
  <c i="2" r="R362"/>
  <c r="Q300"/>
  <c r="BK523"/>
  <c r="K404"/>
  <c r="BE404"/>
  <c r="BK513"/>
  <c r="K221"/>
  <c r="BE221"/>
  <c r="BK189"/>
  <c r="BK300"/>
  <c r="K279"/>
  <c r="BE279"/>
  <c r="K139"/>
  <c r="BE139"/>
  <c r="BK358"/>
  <c r="BK341"/>
  <c r="K263"/>
  <c r="BE263"/>
  <c r="K297"/>
  <c r="BE297"/>
  <c i="3" r="Q349"/>
  <c r="R178"/>
  <c r="R254"/>
  <c r="R360"/>
  <c r="R411"/>
  <c r="R425"/>
  <c r="Q214"/>
  <c r="R265"/>
  <c r="R320"/>
  <c r="Q352"/>
  <c r="Q193"/>
  <c r="R303"/>
  <c r="R203"/>
  <c r="BK339"/>
  <c r="K401"/>
  <c r="BE401"/>
  <c r="BK365"/>
  <c r="BK259"/>
  <c r="K292"/>
  <c r="BE292"/>
  <c r="K224"/>
  <c r="BE224"/>
  <c r="BK286"/>
  <c r="K273"/>
  <c r="BE273"/>
  <c r="BK198"/>
  <c r="K208"/>
  <c r="BE208"/>
  <c i="4" r="Q399"/>
  <c r="R343"/>
  <c r="R421"/>
  <c r="R247"/>
  <c r="Q347"/>
  <c r="R294"/>
  <c r="R151"/>
  <c r="Q290"/>
  <c r="Q215"/>
  <c r="Q327"/>
  <c r="R444"/>
  <c r="Q263"/>
  <c r="Q267"/>
  <c r="Q285"/>
  <c r="R299"/>
  <c r="Q433"/>
  <c r="Q258"/>
  <c r="R292"/>
  <c r="R321"/>
  <c r="R196"/>
  <c r="Q170"/>
  <c r="K456"/>
  <c r="BE456"/>
  <c r="BK155"/>
  <c r="K370"/>
  <c r="BE370"/>
  <c r="K331"/>
  <c r="BE331"/>
  <c r="BK258"/>
  <c r="K143"/>
  <c r="BE143"/>
  <c r="K399"/>
  <c r="BE399"/>
  <c r="BK276"/>
  <c r="K280"/>
  <c r="BE280"/>
  <c r="BK206"/>
  <c i="5" r="R266"/>
  <c r="Q225"/>
  <c r="K406"/>
  <c r="Q431"/>
  <c r="Q406"/>
  <c r="Q362"/>
  <c r="Q355"/>
  <c r="R241"/>
  <c r="R257"/>
  <c r="R147"/>
  <c r="Q160"/>
  <c r="R165"/>
  <c r="R304"/>
  <c r="Q252"/>
  <c r="Q278"/>
  <c r="Q241"/>
  <c r="R160"/>
  <c r="Q308"/>
  <c r="BK415"/>
  <c r="K300"/>
  <c r="BE300"/>
  <c r="BK143"/>
  <c r="BK419"/>
  <c r="BK379"/>
  <c r="K268"/>
  <c r="BE268"/>
  <c r="BK147"/>
  <c r="BK257"/>
  <c r="BK337"/>
  <c r="BK206"/>
  <c r="K190"/>
  <c r="BE190"/>
  <c i="6" r="R133"/>
  <c r="R137"/>
  <c r="Q123"/>
  <c r="R125"/>
  <c r="K131"/>
  <c r="BE131"/>
  <c i="2" r="R189"/>
  <c r="R410"/>
  <c r="Q379"/>
  <c r="Q275"/>
  <c r="R370"/>
  <c r="R204"/>
  <c r="Q513"/>
  <c r="Q410"/>
  <c r="Q358"/>
  <c r="Q227"/>
  <c r="R275"/>
  <c r="R353"/>
  <c r="R287"/>
  <c r="BK387"/>
  <c r="K271"/>
  <c r="BE271"/>
  <c r="BK445"/>
  <c r="K374"/>
  <c r="BE374"/>
  <c r="K216"/>
  <c r="BE216"/>
  <c r="BK437"/>
  <c r="K204"/>
  <c r="BE204"/>
  <c i="3" r="R163"/>
  <c r="Q316"/>
  <c r="Q298"/>
  <c r="R388"/>
  <c r="Q406"/>
  <c r="BK411"/>
  <c r="K371"/>
  <c r="BE371"/>
  <c r="BK238"/>
  <c r="K343"/>
  <c r="BE343"/>
  <c r="BK203"/>
  <c r="K153"/>
  <c r="BE153"/>
  <c r="K173"/>
  <c r="BE173"/>
  <c i="4" r="R255"/>
  <c r="R201"/>
  <c r="R133"/>
  <c r="Q185"/>
  <c r="Q421"/>
  <c r="Q406"/>
  <c r="Q138"/>
  <c r="Q308"/>
  <c r="Q324"/>
  <c r="Q354"/>
  <c r="Q151"/>
  <c r="K255"/>
  <c r="BE255"/>
  <c r="K417"/>
  <c r="BE417"/>
  <c r="K292"/>
  <c r="BE292"/>
  <c r="BK170"/>
  <c r="K241"/>
  <c r="BE241"/>
  <c r="BK133"/>
  <c i="5" r="R273"/>
  <c r="R332"/>
  <c r="Q138"/>
  <c r="R406"/>
  <c r="Q175"/>
  <c r="Q332"/>
  <c r="R401"/>
  <c r="Q350"/>
  <c r="R143"/>
  <c r="Q392"/>
  <c r="Q143"/>
  <c r="Q180"/>
  <c r="Q376"/>
  <c r="BK370"/>
  <c r="K345"/>
  <c r="BE345"/>
  <c r="K328"/>
  <c r="BE328"/>
  <c r="K165"/>
  <c r="BE165"/>
  <c i="6" r="R141"/>
  <c r="Q133"/>
  <c r="R129"/>
  <c r="BK123"/>
  <c i="2" r="R523"/>
  <c r="Q387"/>
  <c r="Q345"/>
  <c r="Q271"/>
  <c r="Q216"/>
  <c r="Q179"/>
  <c r="Q312"/>
  <c r="R257"/>
  <c r="Q418"/>
  <c r="Q408"/>
  <c r="R387"/>
  <c r="Q309"/>
  <c r="Q221"/>
  <c r="R164"/>
  <c r="Q189"/>
  <c r="Q324"/>
  <c r="R320"/>
  <c r="Q211"/>
  <c r="R474"/>
  <c r="Q424"/>
  <c r="Q391"/>
  <c r="R309"/>
  <c r="Q257"/>
  <c r="Q194"/>
  <c r="R345"/>
  <c r="Q289"/>
  <c r="R283"/>
  <c r="Q174"/>
  <c r="R513"/>
  <c r="Q502"/>
  <c r="Q488"/>
  <c r="Q484"/>
  <c r="Q445"/>
  <c r="R437"/>
  <c r="R428"/>
  <c r="Q404"/>
  <c r="K324"/>
  <c r="Q428"/>
  <c r="Q353"/>
  <c r="Q251"/>
  <c r="R194"/>
  <c r="Q154"/>
  <c r="Q399"/>
  <c r="Q347"/>
  <c r="R304"/>
  <c r="R159"/>
  <c r="R154"/>
  <c r="K316"/>
  <c r="BE316"/>
  <c r="BK442"/>
  <c r="K370"/>
  <c r="BE370"/>
  <c r="BK462"/>
  <c r="K345"/>
  <c r="BE345"/>
  <c r="BK451"/>
  <c r="BK479"/>
  <c r="K347"/>
  <c r="BE347"/>
  <c r="K174"/>
  <c r="BE174"/>
  <c r="K199"/>
  <c r="BE199"/>
  <c r="BK289"/>
  <c r="K275"/>
  <c r="BE275"/>
  <c r="BK434"/>
  <c r="BK312"/>
  <c r="BK144"/>
  <c r="BK304"/>
  <c i="3" r="R383"/>
  <c r="R371"/>
  <c r="R322"/>
  <c r="R168"/>
  <c r="R148"/>
  <c r="Q312"/>
  <c r="Q376"/>
  <c r="R420"/>
  <c r="Q383"/>
  <c r="Q296"/>
  <c r="R188"/>
  <c r="Q178"/>
  <c r="Q396"/>
  <c r="Q339"/>
  <c r="R139"/>
  <c r="Q322"/>
  <c r="Q269"/>
  <c r="K411"/>
  <c r="Q365"/>
  <c r="Q343"/>
  <c r="R233"/>
  <c r="K357"/>
  <c r="Q219"/>
  <c r="R296"/>
  <c r="R208"/>
  <c r="R292"/>
  <c r="R308"/>
  <c r="Q188"/>
  <c r="Q334"/>
  <c r="Q224"/>
  <c r="R134"/>
  <c r="K420"/>
  <c r="BE420"/>
  <c r="BK383"/>
  <c r="K303"/>
  <c r="BE303"/>
  <c r="K193"/>
  <c r="BE193"/>
  <c r="BK349"/>
  <c r="BK296"/>
  <c r="K163"/>
  <c r="BE163"/>
  <c r="BK312"/>
  <c r="K308"/>
  <c r="BE308"/>
  <c r="K178"/>
  <c r="BE178"/>
  <c r="K183"/>
  <c r="BE183"/>
  <c i="4" r="Q430"/>
  <c r="R143"/>
  <c r="R339"/>
  <c r="R359"/>
  <c r="R230"/>
  <c r="Q143"/>
  <c r="Q190"/>
  <c r="R290"/>
  <c r="Q147"/>
  <c r="Q339"/>
  <c r="R225"/>
  <c r="Q452"/>
  <c r="Q294"/>
  <c r="R155"/>
  <c r="R327"/>
  <c r="Q448"/>
  <c r="R280"/>
  <c r="R367"/>
  <c r="Q343"/>
  <c r="R276"/>
  <c r="R378"/>
  <c r="R433"/>
  <c r="Q299"/>
  <c r="R206"/>
  <c r="Q241"/>
  <c r="R389"/>
  <c r="R251"/>
  <c r="R170"/>
  <c r="BK299"/>
  <c r="K236"/>
  <c r="BE236"/>
  <c r="K448"/>
  <c r="BE448"/>
  <c r="K354"/>
  <c r="BE354"/>
  <c r="BK294"/>
  <c r="K290"/>
  <c r="BE290"/>
  <c r="K220"/>
  <c r="BE220"/>
  <c r="BK444"/>
  <c r="K394"/>
  <c r="BE394"/>
  <c r="K324"/>
  <c r="BE324"/>
  <c r="BK321"/>
  <c r="K247"/>
  <c r="BE247"/>
  <c r="BK175"/>
  <c r="K147"/>
  <c r="BE147"/>
  <c i="5" r="R379"/>
  <c r="Q427"/>
  <c r="R282"/>
  <c r="Q345"/>
  <c r="R196"/>
  <c r="R397"/>
  <c r="R155"/>
  <c r="Q337"/>
  <c r="R392"/>
  <c r="R415"/>
  <c r="Q196"/>
  <c r="R328"/>
  <c r="R138"/>
  <c r="Q273"/>
  <c r="Q320"/>
  <c r="Q257"/>
  <c r="R362"/>
  <c r="R190"/>
  <c r="R376"/>
  <c r="Q295"/>
  <c r="Q365"/>
  <c r="R268"/>
  <c r="R133"/>
  <c r="Q201"/>
  <c r="R324"/>
  <c r="K206"/>
  <c r="BK291"/>
  <c r="BK427"/>
  <c r="BK406"/>
  <c r="BK386"/>
  <c r="K261"/>
  <c r="BE261"/>
  <c r="K170"/>
  <c r="BE170"/>
  <c r="K324"/>
  <c r="BE324"/>
  <c r="BK133"/>
  <c r="BK278"/>
  <c r="K320"/>
  <c r="BE320"/>
  <c r="BK138"/>
  <c i="6" r="Q139"/>
  <c r="Q131"/>
  <c r="Q129"/>
  <c r="R131"/>
  <c r="R127"/>
  <c r="BK139"/>
  <c r="K129"/>
  <c r="BE129"/>
  <c i="2" r="R312"/>
  <c r="F37"/>
  <c r="Q521"/>
  <c r="R493"/>
  <c r="Q479"/>
  <c r="Q451"/>
  <c r="R442"/>
  <c r="R434"/>
  <c r="Q370"/>
  <c r="Q320"/>
  <c r="R379"/>
  <c r="R349"/>
  <c r="Q337"/>
  <c r="Q246"/>
  <c r="Q169"/>
  <c r="R414"/>
  <c r="R366"/>
  <c r="Q316"/>
  <c r="Q184"/>
  <c r="Q523"/>
  <c r="K428"/>
  <c r="BE428"/>
  <c r="K457"/>
  <c r="BE457"/>
  <c r="BK353"/>
  <c r="K379"/>
  <c r="BE379"/>
  <c r="BK246"/>
  <c r="K362"/>
  <c r="BE362"/>
  <c r="K408"/>
  <c r="BE408"/>
  <c r="BK227"/>
  <c r="K236"/>
  <c r="BE236"/>
  <c r="K134"/>
  <c r="BE134"/>
  <c r="BK320"/>
  <c r="K194"/>
  <c r="BE194"/>
  <c r="BK410"/>
  <c r="K332"/>
  <c r="BE332"/>
  <c r="BK399"/>
  <c r="BK184"/>
  <c r="K169"/>
  <c r="BE169"/>
  <c i="3" r="Q360"/>
  <c r="Q392"/>
  <c r="Q254"/>
  <c r="R316"/>
  <c r="R153"/>
  <c r="Q420"/>
  <c r="Q425"/>
  <c r="R376"/>
  <c r="R214"/>
  <c r="Q148"/>
  <c r="R349"/>
  <c r="Q277"/>
  <c r="R343"/>
  <c r="R286"/>
  <c r="Q153"/>
  <c r="Q388"/>
  <c r="Q134"/>
  <c r="Q273"/>
  <c r="R365"/>
  <c r="R238"/>
  <c r="R325"/>
  <c r="Q259"/>
  <c r="Q357"/>
  <c r="Q282"/>
  <c r="R312"/>
  <c r="R243"/>
  <c r="R330"/>
  <c r="R219"/>
  <c r="K425"/>
  <c r="BE425"/>
  <c r="K406"/>
  <c r="BE406"/>
  <c r="K388"/>
  <c r="BE388"/>
  <c r="BK357"/>
  <c r="K298"/>
  <c r="BE298"/>
  <c r="K219"/>
  <c r="BE219"/>
  <c r="BK330"/>
  <c r="K325"/>
  <c r="BE325"/>
  <c r="K214"/>
  <c r="BE214"/>
  <c r="BK233"/>
  <c r="K254"/>
  <c r="BE254"/>
  <c r="BK316"/>
  <c r="BK265"/>
  <c r="BK148"/>
  <c r="BK134"/>
  <c i="4" r="R263"/>
  <c r="Q417"/>
  <c r="Q304"/>
  <c r="R335"/>
  <c r="R147"/>
  <c r="Q367"/>
  <c r="Q180"/>
  <c r="Q210"/>
  <c r="R417"/>
  <c r="Q274"/>
  <c r="Q456"/>
  <c r="R350"/>
  <c r="R165"/>
  <c r="Q438"/>
  <c r="K175"/>
  <c r="Q375"/>
  <c r="R383"/>
  <c r="R331"/>
  <c r="Q321"/>
  <c r="Q444"/>
  <c r="R308"/>
  <c r="Q425"/>
  <c r="R278"/>
  <c r="BK230"/>
  <c r="R210"/>
  <c r="Q230"/>
  <c r="Q383"/>
  <c r="R347"/>
  <c r="BK375"/>
  <c r="BK185"/>
  <c r="K421"/>
  <c r="BE421"/>
  <c r="K343"/>
  <c r="BE343"/>
  <c r="K304"/>
  <c r="BE304"/>
  <c r="K272"/>
  <c r="BE272"/>
  <c r="K215"/>
  <c r="BE215"/>
  <c r="BK440"/>
  <c r="K433"/>
  <c r="BE433"/>
  <c r="BK378"/>
  <c r="BK308"/>
  <c r="K285"/>
  <c r="BE285"/>
  <c r="K251"/>
  <c r="BE251"/>
  <c r="BK160"/>
  <c i="5" r="Q415"/>
  <c r="R427"/>
  <c r="Q419"/>
  <c r="R180"/>
  <c r="Q401"/>
  <c r="Q147"/>
  <c r="Q236"/>
  <c r="R300"/>
  <c r="Q341"/>
  <c r="R295"/>
  <c r="R201"/>
  <c r="K376"/>
  <c r="BE376"/>
  <c r="K312"/>
  <c r="BE312"/>
  <c r="K241"/>
  <c r="BE241"/>
  <c r="BK196"/>
  <c i="6" r="Q127"/>
  <c r="Q141"/>
  <c r="Q125"/>
  <c r="Q121"/>
  <c r="BK135"/>
  <c r="BK125"/>
  <c i="2" r="Q328"/>
  <c r="Q297"/>
  <c r="Q144"/>
  <c r="R521"/>
  <c r="Q394"/>
  <c r="R383"/>
  <c r="Q349"/>
  <c r="R324"/>
  <c r="BK324"/>
  <c r="Q241"/>
  <c r="R184"/>
  <c r="R139"/>
  <c r="Q366"/>
  <c r="R263"/>
  <c r="R227"/>
  <c r="R174"/>
  <c r="Q414"/>
  <c r="Q397"/>
  <c r="R374"/>
  <c r="Q332"/>
  <c r="Q279"/>
  <c r="R179"/>
  <c r="Q139"/>
  <c r="R404"/>
  <c r="R399"/>
  <c r="R199"/>
  <c r="R502"/>
  <c r="R358"/>
  <c r="R251"/>
  <c r="F36"/>
  <c r="R397"/>
  <c r="Q287"/>
  <c r="Q204"/>
  <c r="K349"/>
  <c r="BE349"/>
  <c r="K414"/>
  <c r="BE414"/>
  <c r="BK328"/>
  <c r="K394"/>
  <c r="BE394"/>
  <c r="BK283"/>
  <c r="K424"/>
  <c r="BE424"/>
  <c r="BK337"/>
  <c r="K211"/>
  <c r="BE211"/>
  <c r="BK251"/>
  <c r="K397"/>
  <c r="BE397"/>
  <c r="K502"/>
  <c r="BE502"/>
  <c r="BK497"/>
  <c r="BK241"/>
  <c r="K154"/>
  <c r="BE154"/>
  <c i="3" r="R269"/>
  <c r="Q158"/>
  <c r="Q320"/>
  <c r="R173"/>
  <c r="R193"/>
  <c r="R339"/>
  <c r="Q415"/>
  <c r="Q168"/>
  <c r="Q411"/>
  <c r="R224"/>
  <c r="R183"/>
  <c r="R415"/>
  <c r="R392"/>
  <c r="R282"/>
  <c r="R334"/>
  <c r="Q198"/>
  <c r="R401"/>
  <c r="Q248"/>
  <c r="Q286"/>
  <c r="R406"/>
  <c r="Q265"/>
  <c r="Q330"/>
  <c r="R248"/>
  <c r="R298"/>
  <c r="R198"/>
  <c r="Q303"/>
  <c r="R158"/>
  <c r="Q292"/>
  <c r="Q173"/>
  <c r="K322"/>
  <c r="BE322"/>
  <c r="BK392"/>
  <c i="4" r="Q272"/>
  <c r="Q292"/>
  <c r="Q175"/>
  <c r="Q155"/>
  <c r="R399"/>
  <c r="R220"/>
  <c r="R438"/>
  <c r="Q196"/>
  <c r="Q440"/>
  <c r="Q251"/>
  <c r="R363"/>
  <c r="Q378"/>
  <c r="R375"/>
  <c r="R285"/>
  <c r="R190"/>
  <c r="R412"/>
  <c r="R175"/>
  <c r="R354"/>
  <c r="R258"/>
  <c r="Q201"/>
  <c r="Q247"/>
  <c r="Q160"/>
  <c r="Q225"/>
  <c r="Q317"/>
  <c r="K367"/>
  <c r="BE367"/>
  <c r="K196"/>
  <c r="BE196"/>
  <c r="K406"/>
  <c r="BE406"/>
  <c r="K339"/>
  <c r="BE339"/>
  <c r="K278"/>
  <c r="BE278"/>
  <c r="K230"/>
  <c r="BE230"/>
  <c r="BK452"/>
  <c r="K412"/>
  <c r="BE412"/>
  <c r="BK389"/>
  <c r="BK317"/>
  <c r="BK151"/>
  <c r="K210"/>
  <c r="BE210"/>
  <c i="5" r="R431"/>
  <c r="Q423"/>
  <c r="Q185"/>
  <c r="Q215"/>
  <c r="BK345"/>
  <c r="R365"/>
  <c r="Q220"/>
  <c r="R341"/>
  <c r="Q300"/>
  <c r="Q386"/>
  <c r="Q268"/>
  <c r="R337"/>
  <c r="R316"/>
  <c r="Q206"/>
  <c r="R236"/>
  <c r="Q151"/>
  <c r="R308"/>
  <c r="R287"/>
  <c r="Q287"/>
  <c r="Q210"/>
  <c r="Q291"/>
  <c r="Q358"/>
  <c r="R151"/>
  <c r="R220"/>
  <c r="K392"/>
  <c r="BE392"/>
  <c r="K316"/>
  <c r="BE316"/>
  <c r="BK210"/>
  <c r="BK362"/>
  <c r="BK423"/>
  <c r="K151"/>
  <c r="BE151"/>
  <c r="BK282"/>
  <c r="K225"/>
  <c r="BE225"/>
  <c r="BK341"/>
  <c r="BK247"/>
  <c r="K334"/>
  <c r="BE334"/>
  <c r="BK287"/>
  <c r="BK175"/>
  <c i="4" r="BK363"/>
  <c i="2" l="1" r="X133"/>
  <c r="T256"/>
  <c r="T296"/>
  <c r="V433"/>
  <c r="Q483"/>
  <c i="3" r="Q133"/>
  <c r="Q264"/>
  <c r="I100"/>
  <c r="Q276"/>
  <c r="I101"/>
  <c r="V338"/>
  <c r="V370"/>
  <c r="T391"/>
  <c r="T386"/>
  <c i="4" r="X271"/>
  <c r="Q388"/>
  <c r="I105"/>
  <c i="2" r="T133"/>
  <c r="V296"/>
  <c r="Q456"/>
  <c r="I106"/>
  <c i="3" r="X264"/>
  <c r="Q291"/>
  <c r="I103"/>
  <c r="Q348"/>
  <c r="I105"/>
  <c i="4" r="T132"/>
  <c r="X235"/>
  <c r="R349"/>
  <c r="J103"/>
  <c i="2" r="Q133"/>
  <c r="X256"/>
  <c r="T270"/>
  <c r="R270"/>
  <c r="J100"/>
  <c r="V282"/>
  <c r="X433"/>
  <c r="T456"/>
  <c i="3" r="T133"/>
  <c r="V253"/>
  <c r="T291"/>
  <c r="BK348"/>
  <c r="K348"/>
  <c r="K105"/>
  <c r="R370"/>
  <c r="J106"/>
  <c r="R391"/>
  <c r="J111"/>
  <c i="4" r="R271"/>
  <c r="J102"/>
  <c r="R366"/>
  <c r="J104"/>
  <c r="R416"/>
  <c r="J110"/>
  <c i="2" r="Q296"/>
  <c r="I103"/>
  <c r="R433"/>
  <c r="J105"/>
  <c i="3" r="V133"/>
  <c r="V132"/>
  <c r="V131"/>
  <c r="T276"/>
  <c r="R276"/>
  <c r="J101"/>
  <c r="T348"/>
  <c r="Q391"/>
  <c i="4" r="T235"/>
  <c r="Q246"/>
  <c r="I100"/>
  <c r="T349"/>
  <c r="V416"/>
  <c r="V410"/>
  <c i="2" r="X296"/>
  <c r="Q433"/>
  <c r="I105"/>
  <c i="3" r="X253"/>
  <c r="V348"/>
  <c r="V391"/>
  <c r="V386"/>
  <c i="4" r="Q132"/>
  <c r="Q131"/>
  <c r="I97"/>
  <c r="T246"/>
  <c r="V388"/>
  <c i="3" r="X291"/>
  <c r="R348"/>
  <c r="J105"/>
  <c i="4" r="X132"/>
  <c r="V257"/>
  <c r="Q366"/>
  <c r="I104"/>
  <c i="5" r="Q132"/>
  <c r="I98"/>
  <c i="4" r="R132"/>
  <c r="V246"/>
  <c r="R257"/>
  <c r="J101"/>
  <c i="5" r="X265"/>
  <c i="2" r="V133"/>
  <c r="Q256"/>
  <c r="I99"/>
  <c r="X270"/>
  <c r="T282"/>
  <c r="Q282"/>
  <c r="I101"/>
  <c r="V456"/>
  <c r="X483"/>
  <c r="X477"/>
  <c i="3" r="Q253"/>
  <c r="I99"/>
  <c r="V291"/>
  <c r="X348"/>
  <c i="4" r="R235"/>
  <c r="J99"/>
  <c r="T257"/>
  <c r="V366"/>
  <c i="5" r="R265"/>
  <c r="J102"/>
  <c r="T336"/>
  <c i="4" r="T271"/>
  <c r="Q349"/>
  <c r="I103"/>
  <c r="R388"/>
  <c r="J105"/>
  <c i="5" r="R132"/>
  <c r="Q235"/>
  <c r="I99"/>
  <c r="T251"/>
  <c r="X251"/>
  <c r="R251"/>
  <c r="J101"/>
  <c r="T354"/>
  <c r="Q354"/>
  <c r="I104"/>
  <c r="V375"/>
  <c r="Q375"/>
  <c r="I105"/>
  <c r="V396"/>
  <c r="V390"/>
  <c r="Q396"/>
  <c r="I110"/>
  <c i="2" r="V256"/>
  <c r="R256"/>
  <c r="J99"/>
  <c r="V270"/>
  <c r="R282"/>
  <c r="J101"/>
  <c r="BK433"/>
  <c r="K433"/>
  <c r="K105"/>
  <c r="T483"/>
  <c r="T477"/>
  <c i="3" r="R253"/>
  <c r="J99"/>
  <c r="R291"/>
  <c r="J103"/>
  <c i="4" r="V235"/>
  <c r="R246"/>
  <c r="J100"/>
  <c r="Q257"/>
  <c r="I101"/>
  <c r="X349"/>
  <c i="5" r="T235"/>
  <c r="T265"/>
  <c r="Q336"/>
  <c r="I103"/>
  <c r="V354"/>
  <c r="T375"/>
  <c i="2" r="R456"/>
  <c r="J106"/>
  <c r="R483"/>
  <c i="3" r="X133"/>
  <c r="R264"/>
  <c r="J100"/>
  <c r="Q338"/>
  <c r="I104"/>
  <c r="Q370"/>
  <c r="I106"/>
  <c r="X391"/>
  <c r="X386"/>
  <c i="4" r="V271"/>
  <c r="X366"/>
  <c r="X416"/>
  <c r="X410"/>
  <c i="5" r="X132"/>
  <c r="Q265"/>
  <c r="I102"/>
  <c i="2" r="R133"/>
  <c r="Q270"/>
  <c r="I100"/>
  <c r="X282"/>
  <c r="T433"/>
  <c r="X456"/>
  <c i="3" r="T253"/>
  <c r="T264"/>
  <c r="V276"/>
  <c r="T338"/>
  <c r="R338"/>
  <c r="J104"/>
  <c r="X370"/>
  <c i="4" r="V132"/>
  <c r="Q235"/>
  <c r="I99"/>
  <c r="X246"/>
  <c r="X257"/>
  <c r="V349"/>
  <c r="T388"/>
  <c r="Q416"/>
  <c r="I110"/>
  <c i="5" r="T132"/>
  <c r="T131"/>
  <c r="T130"/>
  <c i="1" r="AW98"/>
  <c i="5" r="X235"/>
  <c r="V336"/>
  <c r="X354"/>
  <c r="R375"/>
  <c r="J105"/>
  <c r="X396"/>
  <c r="X390"/>
  <c r="R396"/>
  <c r="J110"/>
  <c r="V235"/>
  <c r="V265"/>
  <c r="R336"/>
  <c r="J103"/>
  <c r="R354"/>
  <c r="J104"/>
  <c r="X375"/>
  <c r="T396"/>
  <c r="T390"/>
  <c i="6" r="T120"/>
  <c r="T119"/>
  <c r="T118"/>
  <c i="1" r="AW99"/>
  <c i="6" r="X120"/>
  <c r="X119"/>
  <c r="X118"/>
  <c r="Q120"/>
  <c r="Q119"/>
  <c r="Q118"/>
  <c r="I96"/>
  <c r="K30"/>
  <c i="1" r="AS99"/>
  <c i="2" r="R296"/>
  <c r="J103"/>
  <c r="V483"/>
  <c r="V477"/>
  <c i="3" r="R133"/>
  <c r="R132"/>
  <c r="V264"/>
  <c r="X276"/>
  <c r="X338"/>
  <c r="T370"/>
  <c i="4" r="Q271"/>
  <c r="I102"/>
  <c r="T366"/>
  <c r="X388"/>
  <c r="T416"/>
  <c r="T410"/>
  <c i="5" r="V132"/>
  <c r="V131"/>
  <c r="V130"/>
  <c r="R235"/>
  <c r="J99"/>
  <c r="V251"/>
  <c r="Q251"/>
  <c r="I101"/>
  <c r="X336"/>
  <c i="6" r="V120"/>
  <c r="V119"/>
  <c r="V118"/>
  <c r="R120"/>
  <c r="J98"/>
  <c i="2" r="Q423"/>
  <c r="I104"/>
  <c i="3" r="BK382"/>
  <c r="K382"/>
  <c r="K108"/>
  <c i="2" r="Q478"/>
  <c r="I110"/>
  <c r="R473"/>
  <c r="R472"/>
  <c r="J107"/>
  <c r="Q473"/>
  <c r="Q472"/>
  <c r="I107"/>
  <c i="4" r="Q405"/>
  <c r="Q404"/>
  <c r="I106"/>
  <c r="R411"/>
  <c r="R410"/>
  <c r="J108"/>
  <c i="3" r="R387"/>
  <c r="R386"/>
  <c r="J109"/>
  <c i="4" r="R405"/>
  <c r="R404"/>
  <c r="J106"/>
  <c r="Q411"/>
  <c r="Q410"/>
  <c r="I108"/>
  <c i="5" r="Q246"/>
  <c r="I100"/>
  <c r="Q385"/>
  <c r="I107"/>
  <c r="Q391"/>
  <c r="Q390"/>
  <c r="I108"/>
  <c i="3" r="R382"/>
  <c r="J108"/>
  <c i="2" r="BK478"/>
  <c r="K478"/>
  <c r="K110"/>
  <c r="R478"/>
  <c r="J110"/>
  <c i="5" r="BK246"/>
  <c r="K246"/>
  <c r="K100"/>
  <c r="BK385"/>
  <c r="BK384"/>
  <c r="K384"/>
  <c r="K106"/>
  <c r="R385"/>
  <c r="R384"/>
  <c r="J106"/>
  <c r="R391"/>
  <c r="R390"/>
  <c r="J108"/>
  <c i="2" r="R423"/>
  <c r="J104"/>
  <c i="3" r="Q382"/>
  <c r="Q381"/>
  <c r="I107"/>
  <c r="Q387"/>
  <c r="I110"/>
  <c i="5" r="R246"/>
  <c r="J100"/>
  <c r="K385"/>
  <c r="K107"/>
  <c i="6" r="J89"/>
  <c r="E85"/>
  <c r="J91"/>
  <c r="F114"/>
  <c r="F115"/>
  <c r="BE137"/>
  <c i="5" r="E85"/>
  <c r="F91"/>
  <c r="J126"/>
  <c r="J89"/>
  <c r="F127"/>
  <c r="BE206"/>
  <c r="BE406"/>
  <c i="4" r="J126"/>
  <c i="3" r="J97"/>
  <c i="4" r="F92"/>
  <c r="BE175"/>
  <c r="E120"/>
  <c r="F91"/>
  <c r="J89"/>
  <c i="3" r="E85"/>
  <c r="J125"/>
  <c r="J127"/>
  <c r="F127"/>
  <c r="BE357"/>
  <c r="BE411"/>
  <c r="F128"/>
  <c i="2" r="F92"/>
  <c r="E121"/>
  <c r="J127"/>
  <c r="BE144"/>
  <c r="J125"/>
  <c i="1" r="BE95"/>
  <c i="2" r="BE324"/>
  <c r="BE479"/>
  <c i="1" r="BD95"/>
  <c r="AY95"/>
  <c r="BC95"/>
  <c i="2" r="F91"/>
  <c i="1" r="BF95"/>
  <c i="2" r="K189"/>
  <c r="BE189"/>
  <c r="K353"/>
  <c r="BE353"/>
  <c r="K164"/>
  <c r="BE164"/>
  <c r="BK287"/>
  <c r="BK282"/>
  <c r="K282"/>
  <c r="K101"/>
  <c r="BK236"/>
  <c r="BK414"/>
  <c r="K523"/>
  <c r="BE523"/>
  <c r="K521"/>
  <c r="BE521"/>
  <c r="BK428"/>
  <c i="3" r="BK248"/>
  <c r="BK254"/>
  <c r="BK253"/>
  <c r="K253"/>
  <c r="K99"/>
  <c r="K243"/>
  <c r="BE243"/>
  <c r="BK224"/>
  <c r="BK163"/>
  <c r="BK282"/>
  <c r="BK276"/>
  <c r="K276"/>
  <c r="K101"/>
  <c r="BK173"/>
  <c i="2" r="BK408"/>
  <c r="BK194"/>
  <c r="K410"/>
  <c r="BE410"/>
  <c r="BK199"/>
  <c i="3" r="F37"/>
  <c i="1" r="BD96"/>
  <c i="5" r="BK334"/>
  <c r="BK273"/>
  <c r="K257"/>
  <c r="BE257"/>
  <c i="2" r="K366"/>
  <c r="BE366"/>
  <c r="K513"/>
  <c r="BE513"/>
  <c r="BK404"/>
  <c i="3" r="BK139"/>
  <c r="K349"/>
  <c r="BE349"/>
  <c i="4" r="BK406"/>
  <c r="BK405"/>
  <c r="K405"/>
  <c r="K107"/>
  <c r="K389"/>
  <c r="BE389"/>
  <c r="BK285"/>
  <c r="BK394"/>
  <c r="F37"/>
  <c i="1" r="BD97"/>
  <c i="5" r="BK332"/>
  <c r="BK397"/>
  <c r="BK411"/>
  <c r="BK236"/>
  <c r="K160"/>
  <c r="BE160"/>
  <c i="6" r="F37"/>
  <c i="1" r="BD99"/>
  <c i="2" r="BK174"/>
  <c i="3" r="BK158"/>
  <c r="BK193"/>
  <c r="K203"/>
  <c r="BE203"/>
  <c r="BK406"/>
  <c i="4" r="F39"/>
  <c i="1" r="BF97"/>
  <c i="5" r="K379"/>
  <c r="BE379"/>
  <c r="BK241"/>
  <c r="K210"/>
  <c r="BE210"/>
  <c i="6" r="F36"/>
  <c i="1" r="BC99"/>
  <c i="2" r="BK134"/>
  <c r="BK345"/>
  <c r="BK394"/>
  <c r="BK374"/>
  <c r="K184"/>
  <c r="BE184"/>
  <c r="BK271"/>
  <c r="BK221"/>
  <c r="K337"/>
  <c r="BE337"/>
  <c r="BK379"/>
  <c r="K341"/>
  <c r="BE341"/>
  <c i="3" r="K36"/>
  <c i="1" r="AY96"/>
  <c i="4" r="BK180"/>
  <c i="5" r="BK151"/>
  <c r="K282"/>
  <c r="BE282"/>
  <c r="K423"/>
  <c r="BE423"/>
  <c r="BK190"/>
  <c r="K358"/>
  <c r="BE358"/>
  <c r="F38"/>
  <c i="1" r="BE98"/>
  <c i="2" r="K437"/>
  <c r="BE437"/>
  <c r="BK457"/>
  <c r="BK456"/>
  <c r="K456"/>
  <c r="K106"/>
  <c r="K399"/>
  <c r="BE399"/>
  <c r="K488"/>
  <c r="BE488"/>
  <c r="K283"/>
  <c r="BE283"/>
  <c r="K289"/>
  <c r="BE289"/>
  <c r="BK169"/>
  <c i="3" r="BK376"/>
  <c r="BK208"/>
  <c r="BK388"/>
  <c r="BK387"/>
  <c r="K387"/>
  <c r="K110"/>
  <c r="K360"/>
  <c r="BE360"/>
  <c r="K316"/>
  <c r="BE316"/>
  <c r="K383"/>
  <c r="BE383"/>
  <c r="BK273"/>
  <c i="4" r="K206"/>
  <c r="BE206"/>
  <c r="K312"/>
  <c r="BE312"/>
  <c r="K133"/>
  <c r="BE133"/>
  <c r="K36"/>
  <c i="1" r="AY97"/>
  <c i="5" r="BK324"/>
  <c r="BK165"/>
  <c r="K247"/>
  <c r="BE247"/>
  <c r="K341"/>
  <c r="BE341"/>
  <c r="BK316"/>
  <c i="6" r="BK127"/>
  <c r="K135"/>
  <c r="BE135"/>
  <c r="F38"/>
  <c i="1" r="BE99"/>
  <c i="2" r="K309"/>
  <c r="BE309"/>
  <c r="K497"/>
  <c r="BE497"/>
  <c r="K328"/>
  <c r="BE328"/>
  <c i="3" r="K330"/>
  <c r="BE330"/>
  <c r="BK183"/>
  <c r="BK371"/>
  <c i="4" r="BK438"/>
  <c r="BK331"/>
  <c r="K267"/>
  <c r="BE267"/>
  <c r="BK339"/>
  <c r="K190"/>
  <c r="BE190"/>
  <c r="BK324"/>
  <c r="BK421"/>
  <c i="5" r="F39"/>
  <c i="1" r="BF98"/>
  <c i="2" r="BK484"/>
  <c i="3" r="BK219"/>
  <c r="BK269"/>
  <c r="K238"/>
  <c r="BE238"/>
  <c r="BK144"/>
  <c r="K233"/>
  <c r="BE233"/>
  <c r="BK308"/>
  <c r="BK420"/>
  <c i="4" r="BK165"/>
  <c r="BK347"/>
  <c r="F36"/>
  <c i="1" r="BC97"/>
  <c i="2" r="BK257"/>
  <c r="BK216"/>
  <c r="K418"/>
  <c r="BE418"/>
  <c i="3" r="BK153"/>
  <c r="F38"/>
  <c i="1" r="BE96"/>
  <c i="5" r="BK201"/>
  <c r="K415"/>
  <c r="BE415"/>
  <c r="BK220"/>
  <c r="K386"/>
  <c r="BE386"/>
  <c r="BK225"/>
  <c r="K196"/>
  <c r="BE196"/>
  <c r="K295"/>
  <c r="BE295"/>
  <c r="BK401"/>
  <c r="K427"/>
  <c r="BE427"/>
  <c r="BK376"/>
  <c r="BK375"/>
  <c r="K375"/>
  <c r="K105"/>
  <c i="6" r="K121"/>
  <c r="BE121"/>
  <c r="K139"/>
  <c r="BE139"/>
  <c i="2" r="BK159"/>
  <c r="BK179"/>
  <c r="BK316"/>
  <c i="3" r="K134"/>
  <c r="BE134"/>
  <c r="K415"/>
  <c r="BE415"/>
  <c i="4" r="BK456"/>
  <c r="K327"/>
  <c r="BE327"/>
  <c r="K317"/>
  <c r="BE317"/>
  <c r="K160"/>
  <c r="BE160"/>
  <c r="BK367"/>
  <c r="BK304"/>
  <c r="BK354"/>
  <c r="BK147"/>
  <c r="BK210"/>
  <c r="K276"/>
  <c r="BE276"/>
  <c r="BK412"/>
  <c r="BK411"/>
  <c r="K411"/>
  <c r="K109"/>
  <c r="K452"/>
  <c r="BE452"/>
  <c r="BK280"/>
  <c r="BK220"/>
  <c i="5" r="K266"/>
  <c r="BE266"/>
  <c r="K287"/>
  <c r="BE287"/>
  <c r="BK312"/>
  <c r="BK308"/>
  <c r="BK261"/>
  <c r="BK251"/>
  <c r="K251"/>
  <c r="K101"/>
  <c r="BK170"/>
  <c r="K175"/>
  <c r="BE175"/>
  <c r="BK350"/>
  <c r="BK336"/>
  <c r="K336"/>
  <c r="K103"/>
  <c r="K230"/>
  <c r="BE230"/>
  <c r="K133"/>
  <c r="BE133"/>
  <c r="BK268"/>
  <c r="K291"/>
  <c r="BE291"/>
  <c i="6" r="K125"/>
  <c r="BE125"/>
  <c r="BK131"/>
  <c r="BK133"/>
  <c i="2" r="BK204"/>
  <c r="BK474"/>
  <c r="BK473"/>
  <c r="BK472"/>
  <c r="K472"/>
  <c r="K107"/>
  <c r="K227"/>
  <c r="BE227"/>
  <c r="BK502"/>
  <c r="BK347"/>
  <c i="3" r="F36"/>
  <c i="1" r="BC96"/>
  <c i="5" r="K362"/>
  <c r="BE362"/>
  <c r="K36"/>
  <c i="1" r="AY98"/>
  <c i="2" r="K312"/>
  <c r="BE312"/>
  <c r="BK332"/>
  <c r="K246"/>
  <c r="BE246"/>
  <c r="K462"/>
  <c r="BE462"/>
  <c r="BK349"/>
  <c r="BK362"/>
  <c r="K442"/>
  <c r="BE442"/>
  <c r="K467"/>
  <c r="BE467"/>
  <c i="3" r="K259"/>
  <c r="BE259"/>
  <c r="BK178"/>
  <c r="K320"/>
  <c r="BE320"/>
  <c r="BK396"/>
  <c r="K286"/>
  <c r="BE286"/>
  <c r="K265"/>
  <c r="BE265"/>
  <c i="4" r="BK448"/>
  <c r="BK251"/>
  <c r="BK255"/>
  <c r="BK343"/>
  <c r="BK272"/>
  <c r="F38"/>
  <c i="1" r="BE97"/>
  <c i="5" r="K147"/>
  <c r="BE147"/>
  <c r="K419"/>
  <c r="BE419"/>
  <c r="K278"/>
  <c r="BE278"/>
  <c r="BK392"/>
  <c r="BK391"/>
  <c i="6" r="F39"/>
  <c i="1" r="BF99"/>
  <c i="2" r="BK149"/>
  <c r="K251"/>
  <c r="BE251"/>
  <c r="K383"/>
  <c r="BE383"/>
  <c r="K387"/>
  <c r="BE387"/>
  <c r="BK275"/>
  <c r="K320"/>
  <c r="BE320"/>
  <c r="K391"/>
  <c r="BE391"/>
  <c r="K451"/>
  <c r="BE451"/>
  <c r="BK154"/>
  <c r="K241"/>
  <c r="BE241"/>
  <c i="3" r="K334"/>
  <c r="BE334"/>
  <c r="K198"/>
  <c r="BE198"/>
  <c r="BK322"/>
  <c r="K352"/>
  <c r="BE352"/>
  <c r="BK343"/>
  <c r="BK338"/>
  <c r="K338"/>
  <c r="K104"/>
  <c r="K148"/>
  <c r="BE148"/>
  <c r="BK325"/>
  <c r="BK303"/>
  <c r="K392"/>
  <c r="BE392"/>
  <c r="K188"/>
  <c r="BE188"/>
  <c i="4" r="K363"/>
  <c r="BE363"/>
  <c r="BK417"/>
  <c r="BK370"/>
  <c r="K170"/>
  <c r="BE170"/>
  <c r="K375"/>
  <c r="BE375"/>
  <c r="BK292"/>
  <c r="K308"/>
  <c r="BE308"/>
  <c r="BK241"/>
  <c r="K258"/>
  <c r="BE258"/>
  <c r="BK274"/>
  <c r="K299"/>
  <c r="BE299"/>
  <c r="K444"/>
  <c r="BE444"/>
  <c r="BK215"/>
  <c r="K321"/>
  <c r="BE321"/>
  <c r="BK359"/>
  <c r="BK290"/>
  <c r="K155"/>
  <c r="BE155"/>
  <c r="BK399"/>
  <c r="BK433"/>
  <c r="BK143"/>
  <c r="K294"/>
  <c r="BE294"/>
  <c r="BK278"/>
  <c r="BK225"/>
  <c i="5" r="F36"/>
  <c i="1" r="BC98"/>
  <c i="2" r="BK211"/>
  <c i="3" r="K277"/>
  <c r="BE277"/>
  <c r="BK425"/>
  <c r="BK401"/>
  <c r="K365"/>
  <c r="BE365"/>
  <c i="4" r="BK247"/>
  <c r="BK383"/>
  <c r="BK236"/>
  <c r="BK263"/>
  <c r="BK257"/>
  <c r="K257"/>
  <c r="K101"/>
  <c r="BK350"/>
  <c r="BK430"/>
  <c r="K378"/>
  <c r="BE378"/>
  <c r="K185"/>
  <c r="BE185"/>
  <c r="K440"/>
  <c r="BE440"/>
  <c r="K201"/>
  <c r="BE201"/>
  <c i="5" r="K185"/>
  <c r="BE185"/>
  <c r="K370"/>
  <c r="BE370"/>
  <c r="K337"/>
  <c r="BE337"/>
  <c r="BK304"/>
  <c r="K431"/>
  <c r="BE431"/>
  <c i="6" r="BK141"/>
  <c r="K123"/>
  <c r="BE123"/>
  <c i="2" r="BK370"/>
  <c r="K434"/>
  <c r="BE434"/>
  <c r="K300"/>
  <c r="BE300"/>
  <c r="BK493"/>
  <c r="K304"/>
  <c r="BE304"/>
  <c r="BK279"/>
  <c r="BK263"/>
  <c r="K508"/>
  <c r="BE508"/>
  <c i="3" r="BK298"/>
  <c r="K168"/>
  <c r="BE168"/>
  <c r="K339"/>
  <c r="BE339"/>
  <c r="BK292"/>
  <c r="BK214"/>
  <c r="K312"/>
  <c r="BE312"/>
  <c i="4" r="K425"/>
  <c r="BE425"/>
  <c r="BK138"/>
  <c r="K151"/>
  <c r="BE151"/>
  <c i="5" r="F37"/>
  <c i="1" r="BD98"/>
  <c i="2" r="BK139"/>
  <c r="BK424"/>
  <c r="BK397"/>
  <c r="BK297"/>
  <c r="K445"/>
  <c r="BE445"/>
  <c r="K358"/>
  <c r="BE358"/>
  <c i="3" r="K296"/>
  <c r="BE296"/>
  <c r="F39"/>
  <c i="1" r="BF96"/>
  <c i="5" r="BK300"/>
  <c r="BK215"/>
  <c r="BK365"/>
  <c r="BK355"/>
  <c r="K180"/>
  <c r="BE180"/>
  <c r="K143"/>
  <c r="BE143"/>
  <c r="BK328"/>
  <c r="K155"/>
  <c r="BE155"/>
  <c r="BK320"/>
  <c r="K138"/>
  <c r="BE138"/>
  <c r="K252"/>
  <c r="BE252"/>
  <c i="6" r="BK129"/>
  <c r="K36"/>
  <c i="1" r="AY99"/>
  <c i="5" l="1" r="X131"/>
  <c r="X130"/>
  <c i="4" r="X131"/>
  <c r="X130"/>
  <c i="3" r="Q386"/>
  <c r="I109"/>
  <c r="X132"/>
  <c r="X131"/>
  <c i="2" r="Q132"/>
  <c r="R132"/>
  <c r="J97"/>
  <c r="V132"/>
  <c r="V131"/>
  <c i="4" r="T131"/>
  <c r="T130"/>
  <c i="1" r="AW97"/>
  <c i="4" r="V131"/>
  <c r="V130"/>
  <c i="2" r="R477"/>
  <c r="J109"/>
  <c r="Q477"/>
  <c r="I109"/>
  <c i="5" r="R131"/>
  <c r="R130"/>
  <c r="J96"/>
  <c r="K31"/>
  <c i="1" r="AT98"/>
  <c i="4" r="R131"/>
  <c r="J97"/>
  <c i="3" r="T132"/>
  <c r="T131"/>
  <c i="1" r="AW96"/>
  <c i="3" r="Q132"/>
  <c r="I97"/>
  <c i="2" r="T132"/>
  <c r="T131"/>
  <c i="1" r="AW95"/>
  <c i="2" r="X132"/>
  <c r="X131"/>
  <c i="5" r="Q131"/>
  <c i="4" r="Q130"/>
  <c r="I96"/>
  <c r="K30"/>
  <c i="1" r="AS97"/>
  <c i="2" r="K473"/>
  <c r="K108"/>
  <c i="4" r="BK404"/>
  <c r="K404"/>
  <c r="K106"/>
  <c i="5" r="K391"/>
  <c r="K109"/>
  <c i="2" r="J108"/>
  <c i="4" r="I109"/>
  <c i="2" r="J111"/>
  <c i="3" r="J98"/>
  <c i="4" r="J98"/>
  <c r="J109"/>
  <c i="2" r="I111"/>
  <c i="4" r="I98"/>
  <c r="J107"/>
  <c i="2" r="J98"/>
  <c i="3" r="I108"/>
  <c r="I98"/>
  <c i="4" r="I107"/>
  <c i="5" r="J107"/>
  <c r="J109"/>
  <c r="Q384"/>
  <c r="I106"/>
  <c i="2" r="I108"/>
  <c i="3" r="R381"/>
  <c r="J107"/>
  <c i="5" r="I109"/>
  <c i="3" r="J110"/>
  <c r="I111"/>
  <c i="5" r="J98"/>
  <c i="6" r="I98"/>
  <c r="I97"/>
  <c r="R119"/>
  <c r="J97"/>
  <c i="2" r="I98"/>
  <c i="3" r="BK381"/>
  <c r="K381"/>
  <c r="K107"/>
  <c i="4" r="BK366"/>
  <c r="K366"/>
  <c r="K104"/>
  <c r="BK271"/>
  <c r="K271"/>
  <c r="K102"/>
  <c r="BK416"/>
  <c r="K416"/>
  <c r="K110"/>
  <c i="2" r="BK483"/>
  <c r="K483"/>
  <c r="K111"/>
  <c r="BK133"/>
  <c r="K133"/>
  <c r="K98"/>
  <c i="3" r="BK291"/>
  <c r="K291"/>
  <c r="K103"/>
  <c i="4" r="BK349"/>
  <c r="K349"/>
  <c r="K103"/>
  <c i="3" r="BK264"/>
  <c r="K264"/>
  <c r="K100"/>
  <c i="4" r="BK246"/>
  <c r="K246"/>
  <c r="K100"/>
  <c r="BK388"/>
  <c r="K388"/>
  <c r="K105"/>
  <c i="2" r="BK256"/>
  <c r="K256"/>
  <c r="K99"/>
  <c i="4" r="BK235"/>
  <c r="K235"/>
  <c r="K99"/>
  <c i="5" r="BK235"/>
  <c r="K235"/>
  <c r="K99"/>
  <c i="3" r="BK133"/>
  <c r="K133"/>
  <c r="K98"/>
  <c r="BK370"/>
  <c r="K370"/>
  <c r="K106"/>
  <c i="5" r="BK396"/>
  <c r="K396"/>
  <c r="K110"/>
  <c i="2" r="BK296"/>
  <c r="K296"/>
  <c r="K103"/>
  <c r="BK270"/>
  <c r="K270"/>
  <c r="K100"/>
  <c i="3" r="BK391"/>
  <c r="K391"/>
  <c r="K111"/>
  <c i="5" r="BK265"/>
  <c r="K265"/>
  <c r="K102"/>
  <c r="BK132"/>
  <c r="K132"/>
  <c r="K98"/>
  <c i="4" r="BK132"/>
  <c r="BK131"/>
  <c r="K131"/>
  <c r="K97"/>
  <c i="6" r="BK120"/>
  <c r="K120"/>
  <c r="K98"/>
  <c i="5" r="I97"/>
  <c i="2" r="BK423"/>
  <c r="K423"/>
  <c r="K104"/>
  <c i="5" r="BK390"/>
  <c r="K390"/>
  <c r="K108"/>
  <c r="BK354"/>
  <c r="K354"/>
  <c r="K104"/>
  <c i="3" r="F35"/>
  <c i="1" r="BB96"/>
  <c i="3" r="K35"/>
  <c i="1" r="AX96"/>
  <c r="AV96"/>
  <c r="BD94"/>
  <c r="W31"/>
  <c i="2" r="F35"/>
  <c i="1" r="BB95"/>
  <c i="4" r="K35"/>
  <c i="1" r="AX97"/>
  <c r="AV97"/>
  <c i="6" r="F35"/>
  <c i="1" r="BB99"/>
  <c i="4" r="F35"/>
  <c i="1" r="BB97"/>
  <c i="2" r="K35"/>
  <c i="1" r="AX95"/>
  <c r="AV95"/>
  <c i="5" r="K35"/>
  <c i="1" r="AX98"/>
  <c r="AV98"/>
  <c i="5" r="F35"/>
  <c i="1" r="BB98"/>
  <c i="6" r="K35"/>
  <c i="1" r="AX99"/>
  <c r="AV99"/>
  <c r="BC94"/>
  <c r="AY94"/>
  <c r="AK30"/>
  <c r="BE94"/>
  <c r="BA94"/>
  <c r="BF94"/>
  <c r="W33"/>
  <c i="2" l="1" r="Q131"/>
  <c r="I96"/>
  <c r="K30"/>
  <c i="1" r="AS95"/>
  <c i="5" r="Q130"/>
  <c r="I96"/>
  <c r="K30"/>
  <c i="1" r="AS98"/>
  <c i="3" r="BK386"/>
  <c r="K386"/>
  <c r="K109"/>
  <c i="4" r="BK410"/>
  <c r="K410"/>
  <c r="K108"/>
  <c r="BK130"/>
  <c r="K130"/>
  <c i="2" r="I97"/>
  <c r="BK132"/>
  <c r="K132"/>
  <c r="K97"/>
  <c r="R131"/>
  <c r="J96"/>
  <c r="K31"/>
  <c i="1" r="AT95"/>
  <c i="3" r="Q131"/>
  <c r="I96"/>
  <c r="K30"/>
  <c i="1" r="AS96"/>
  <c i="5" r="J97"/>
  <c i="3" r="R131"/>
  <c r="J96"/>
  <c r="K31"/>
  <c i="1" r="AT96"/>
  <c i="5" r="BK131"/>
  <c r="BK130"/>
  <c r="K130"/>
  <c r="K96"/>
  <c i="4" r="K132"/>
  <c r="K98"/>
  <c i="3" r="BK132"/>
  <c r="K132"/>
  <c r="K97"/>
  <c i="6" r="R118"/>
  <c r="J96"/>
  <c r="K31"/>
  <c i="1" r="AT99"/>
  <c i="6" r="BK119"/>
  <c r="K119"/>
  <c r="K97"/>
  <c i="2" r="BK477"/>
  <c r="K477"/>
  <c r="K109"/>
  <c i="4" r="R130"/>
  <c r="J96"/>
  <c r="K31"/>
  <c i="1" r="AT97"/>
  <c i="4" r="K96"/>
  <c i="1" r="AW94"/>
  <c r="W32"/>
  <c i="4" r="K32"/>
  <c i="1" r="AG97"/>
  <c r="AN97"/>
  <c r="W30"/>
  <c r="AZ94"/>
  <c r="BB94"/>
  <c r="AX94"/>
  <c r="AK29"/>
  <c i="4" l="1" r="K41"/>
  <c i="3" r="BK131"/>
  <c r="K131"/>
  <c i="2" r="BK131"/>
  <c r="K131"/>
  <c i="5" r="K131"/>
  <c r="K97"/>
  <c i="6" r="BK118"/>
  <c r="K118"/>
  <c r="K96"/>
  <c i="1" r="AS94"/>
  <c r="AT94"/>
  <c i="2" r="K32"/>
  <c i="1" r="AG95"/>
  <c r="AN95"/>
  <c i="5" r="K32"/>
  <c i="1" r="AG98"/>
  <c r="AN98"/>
  <c r="AV94"/>
  <c i="3" r="K32"/>
  <c i="1" r="AG96"/>
  <c r="AN96"/>
  <c r="W29"/>
  <c i="5" l="1" r="K41"/>
  <c i="3" r="K96"/>
  <c i="2" r="K96"/>
  <c r="K41"/>
  <c i="3" r="K41"/>
  <c i="6" r="K32"/>
  <c i="1" r="AG99"/>
  <c r="AG94"/>
  <c r="AK26"/>
  <c i="6" l="1" r="K41"/>
  <c i="1" r="AN99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<sst xmlns="http://schemas.openxmlformats.org/spreadsheetml/2006/main">
  <si>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</si>
  <si>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</si>
  <si>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</si>
  <si>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</si>
  <si>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</si>
  <si>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</si>
  <si>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{e2e46d0b-944b-4052-9085-e3df12c5543c}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</si>
  <si>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</si>
  <si>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</si>
  <si>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</si>
  <si>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</si>
  <si>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</si>
  <si>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</si>
  <si>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</si>
  <si>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</si>
  <si>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0060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</si>
  <si>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</si>
  <si>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</si>
  <si>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Odkalovací potrubí z UK Blanice_2023</t>
  </si>
  <si>
    <t>KSO:</t>
  </si>
  <si>
    <t>CC-CZ:</t>
  </si>
  <si>
    <t>Místo:</t>
  </si>
  <si>
    <t xml:space="preserve"> </t>
  </si>
  <si>
    <t>Datum:</t>
  </si>
  <si>
    <t>15. 11. 2023</t>
  </si>
  <si>
    <t>Zadavatel:</t>
  </si>
  <si>
    <t>IČ:</t>
  </si>
  <si>
    <t>DIČ:</t>
  </si>
  <si>
    <t>Uchazeč:</t>
  </si>
  <si>
    <t>Vyplň údaj</t>
  </si>
  <si>
    <t>Projektant:</t>
  </si>
  <si>
    <t>Zpracovatel:</t>
  </si>
  <si>
    <t>Vodohospodářský rozvoj a výstavba a.s.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</si>
  <si>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</si>
  <si>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připokládané vodovodní řady jsou pomocné konstrukce při zabezpečení výkopu (přechodové lávky, mobilní oplocení atd.), zřízení a odstranění pažení, přesahy povrchů, homogenizace atd. součástí výkazu výměr řadu, se kterým připokládaný řad je v souběhu. Jednotlivé položky armatur a tvarovek zahrnují těsnění, podložky, šrouby, matice, odmaštění, revizi a opravu poškozených ochranných nátěrů. Součástí dodávky zařízení je uvedení do provozu servisním technikem výrobce._x000d_
_x000d_
Nedílnou součástí výkazu výměr jsou technické podmínky a požadavky, které jsou součástí textové a výkresové části PD. Všechny navrhované materiály a výrobky musí být v souladu se standardy budoucího provozovatele vodovodního systému a musí být odsouhlaseny provozovatelem před oceňováním rozpočtu._x000d_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</si>
  <si>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</si>
  <si>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</si>
  <si>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</si>
  <si>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</si>
  <si>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</si>
  <si>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</si>
  <si>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</si>
  <si>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</si>
  <si>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</si>
  <si>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</si>
  <si>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</si>
  <si>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</si>
  <si>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</si>
  <si>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</si>
  <si>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</si>
  <si>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</si>
  <si>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</si>
  <si>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</si>
  <si>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</si>
  <si>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</si>
  <si>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</si>
  <si>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</si>
  <si>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</si>
  <si>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</si>
  <si>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</si>
  <si>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</si>
  <si>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</si>
  <si>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</si>
  <si>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</si>
  <si>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</si>
  <si>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</si>
  <si>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</si>
  <si>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</si>
  <si>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</si>
  <si>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</si>
  <si>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</si>
  <si>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</si>
  <si>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</si>
  <si>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</si>
  <si>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</si>
  <si>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</si>
  <si>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</si>
  <si>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</si>
  <si>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</si>
  <si>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</si>
  <si>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</si>
  <si>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</si>
  <si>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DSO 01.1</t>
  </si>
  <si>
    <t>ODKALOVACÍ POTRUBÍ D355</t>
  </si>
  <si>
    <t>STA</t>
  </si>
  <si>
    <t>1</t>
  </si>
  <si>
    <t>{4c4a4902-2149-489b-93d4-575ea68faec7}</t>
  </si>
  <si>
    <t>2</t>
  </si>
  <si>
    <t>DSO 01.2</t>
  </si>
  <si>
    <t>{613c3e9d-d9e8-4c6f-9db2-acbe5ece8e1d}</t>
  </si>
  <si>
    <t>DSO 01.3</t>
  </si>
  <si>
    <t>ODKALOVACÍ POTRUBÍ D560</t>
  </si>
  <si>
    <t>{70b94f02-574b-4650-b606-e61fe175763a}</t>
  </si>
  <si>
    <t>DSO 02.1</t>
  </si>
  <si>
    <t>{c508df15-e968-4592-84b4-c68e894c1da3}</t>
  </si>
  <si>
    <t>VON</t>
  </si>
  <si>
    <t>VEDLEJŠÍ A OSTATNÍ NÁKLADY</t>
  </si>
  <si>
    <t>{7cec1374-2700-44fd-9eeb-8b666af3013c}</t>
  </si>
  <si>
    <t>KRYCÍ LIST SOUPISU PRACÍ</t>
  </si>
  <si>
    <t>Objekt:</t>
  </si>
  <si>
    <t>DSO 01.1 - ODKALOVACÍ POTRUBÍ D355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</si>
  <si>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</si>
  <si>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</si>
  <si>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</si>
  <si>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</si>
  <si>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</si>
  <si>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</si>
  <si>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</si>
  <si>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</si>
  <si>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</si>
  <si>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</si>
  <si>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</si>
  <si>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</si>
  <si>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</si>
  <si>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</si>
  <si>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</si>
  <si>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</si>
  <si>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</si>
  <si>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</si>
  <si>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</si>
  <si>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</si>
  <si>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789 - Povrchové úpravy ocelových konstrukcí a technologických zařízení</t>
  </si>
  <si>
    <t>M - Práce a dodávky M</t>
  </si>
  <si>
    <t xml:space="preserve">    21-M - Elektromontáže</t>
  </si>
  <si>
    <t xml:space="preserve">    23-M - Montáže potrubí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</si>
  <si>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</si>
  <si>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</si>
  <si>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</si>
  <si>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</si>
  <si>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</si>
  <si>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</si>
  <si>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</si>
  <si>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</si>
  <si>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</si>
  <si>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</si>
  <si>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</si>
  <si>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</si>
  <si>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</si>
  <si>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</si>
  <si>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</si>
  <si>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</si>
  <si>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</si>
  <si>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</si>
  <si>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</si>
  <si>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</si>
  <si>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</si>
  <si>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</si>
  <si>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112151011</t>
  </si>
  <si>
    <t>Volné kácení stromů s rozřezáním a odvětvením D kmene do 200 mm</t>
  </si>
  <si>
    <t>kus</t>
  </si>
  <si>
    <t>CS ÚRS 2023 02</t>
  </si>
  <si>
    <t>4</t>
  </si>
  <si>
    <t>-1703893335</t>
  </si>
  <si>
    <t>PP</t>
  </si>
  <si>
    <t>Pokácení stromu volné v celku s odřezáním kmene a s odvětvením průměru kmene přes 100 do 200 mm</t>
  </si>
  <si>
    <t>Online PSC</t>
  </si>
  <si>
    <t>https://podminky.urs.cz/item/CS_URS_2023_02/112151011</t>
  </si>
  <si>
    <t>VV</t>
  </si>
  <si>
    <t>7 "skupina stromů č.1-3"</t>
  </si>
  <si>
    <t>Součet</t>
  </si>
  <si>
    <t>112151013</t>
  </si>
  <si>
    <t>Volné kácení stromů s rozřezáním a odvětvením D kmene do 400 mm</t>
  </si>
  <si>
    <t>1755666461</t>
  </si>
  <si>
    <t>Pokácení stromu volné v celku s odřezáním kmene a s odvětvením průměru kmene přes 300 do 400 mm</t>
  </si>
  <si>
    <t>https://podminky.urs.cz/item/CS_URS_2023_02/112151013</t>
  </si>
  <si>
    <t>1 "skupina stromů č.1-3"</t>
  </si>
  <si>
    <t>3</t>
  </si>
  <si>
    <t>112251101</t>
  </si>
  <si>
    <t>Odstranění pařezů D do 300 mm</t>
  </si>
  <si>
    <t>-1041994512</t>
  </si>
  <si>
    <t>Odstranění pařezů strojně s jejich vykopáním, vytrháním nebo odstřelením průměru přes 100 do 300 mm</t>
  </si>
  <si>
    <t>https://podminky.urs.cz/item/CS_URS_2023_02/112251101</t>
  </si>
  <si>
    <t>112251102</t>
  </si>
  <si>
    <t>Odstranění pařezů D do 500 mm</t>
  </si>
  <si>
    <t>-1253862453</t>
  </si>
  <si>
    <t>Odstranění pařezů strojně s jejich vykopáním, vytrháním nebo odstřelením průměru přes 300 do 500 mm</t>
  </si>
  <si>
    <t>https://podminky.urs.cz/item/CS_URS_2023_02/112251102</t>
  </si>
  <si>
    <t>5</t>
  </si>
  <si>
    <t>113107331</t>
  </si>
  <si>
    <t>Odstranění podkladu z betonu prostého tl 150 mm strojně pl do 50 m2</t>
  </si>
  <si>
    <t>m2</t>
  </si>
  <si>
    <t>765101862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</si>
  <si>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</si>
  <si>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https://podminky.urs.cz/item/CS_URS_2023_02/113107331</t>
  </si>
  <si>
    <t>(2*12)+(2*4) "šířka* délka jámy č.1 a č.7, viz tab.1"</t>
  </si>
  <si>
    <t>6</t>
  </si>
  <si>
    <t>115101201</t>
  </si>
  <si>
    <t>Čerpání vody na dopravní výšku do 10 m průměrný přítok do 500 l/min</t>
  </si>
  <si>
    <t>hr</t>
  </si>
  <si>
    <t>1989288338</t>
  </si>
  <si>
    <t>https://podminky.urs.cz/item/CS_URS_2023_02/115101201</t>
  </si>
  <si>
    <t>20*8 "dny*hodiny"</t>
  </si>
  <si>
    <t>7</t>
  </si>
  <si>
    <t>115101301</t>
  </si>
  <si>
    <t>Pohotovost čerpací soupravy pro dopravní výšku do 10 m přítok do 500 l/min</t>
  </si>
  <si>
    <t>d</t>
  </si>
  <si>
    <t>-960739032</t>
  </si>
  <si>
    <t>https://podminky.urs.cz/item/CS_URS_2023_02/115101301</t>
  </si>
  <si>
    <t>30 "plánovaná délka výstavby"</t>
  </si>
  <si>
    <t>8</t>
  </si>
  <si>
    <t>119003223</t>
  </si>
  <si>
    <t>Mobilní plotová zábrana s profilovaným plechem výšky do 2,2 m pro zabezpečení výkopu zřízení</t>
  </si>
  <si>
    <t>m</t>
  </si>
  <si>
    <t>1900328461</t>
  </si>
  <si>
    <t>Pomocné konstrukce při zabezpečení výkopu svislé ocelové mobilní oplocení, výšky do 2,2 m panely vyplněné profilovaným plechem zřízení</t>
  </si>
  <si>
    <t>https://podminky.urs.cz/item/CS_URS_2023_02/119003223</t>
  </si>
  <si>
    <t>((12+8)*2)*4"šířka*délka jámy č.1 a č.7*čtyři strany"</t>
  </si>
  <si>
    <t>9</t>
  </si>
  <si>
    <t>119003224</t>
  </si>
  <si>
    <t>Mobilní plotová zábrana s profilovaným plechem výšky do 2,2 m pro zabezpečení výkopu odstranění</t>
  </si>
  <si>
    <t>-1898585647</t>
  </si>
  <si>
    <t>Pomocné konstrukce při zabezpečení výkopu svislé ocelové mobilní oplocení, výšky do 2,2 m panely vyplněné profilovaným plechem odstranění</t>
  </si>
  <si>
    <t>https://podminky.urs.cz/item/CS_URS_2023_02/119003224</t>
  </si>
  <si>
    <t>10</t>
  </si>
  <si>
    <t>131253203</t>
  </si>
  <si>
    <t>Hloubení jam zapažených v hornině třídy těžitelnosti I, skupiny 3 objem do 100 m3 strojně v omezeném prostoru</t>
  </si>
  <si>
    <t>m3</t>
  </si>
  <si>
    <t>2059938119</t>
  </si>
  <si>
    <t>Hloubení zapažených jam a zářezů strojně s urovnáním dna do předepsaného profilu a spádu v omezeném prostoru v hornině třídy těžitelnosti I skupiny 3 přes 50 do 100 m3</t>
  </si>
  <si>
    <t>https://podminky.urs.cz/item/CS_URS_2023_02/131253203</t>
  </si>
  <si>
    <t>45,1+58 "čistý výkop jámy č.1 a č.7, vi. tab.1"</t>
  </si>
  <si>
    <t>11</t>
  </si>
  <si>
    <t>151101101</t>
  </si>
  <si>
    <t>Zřízení příložného pažení a rozepření stěn rýh hl do 2 m</t>
  </si>
  <si>
    <t>2080191532</t>
  </si>
  <si>
    <t>https://podminky.urs.cz/item/CS_URS_2023_02/151101101</t>
  </si>
  <si>
    <t>(48,7+60,8)*0,8 "pažení pro jámu č.1 a č.7, viz tab.1"</t>
  </si>
  <si>
    <t>12</t>
  </si>
  <si>
    <t>151101102</t>
  </si>
  <si>
    <t>Zřízení příložného pažení a rozepření stěn rýh hl do 4 m</t>
  </si>
  <si>
    <t>506985307</t>
  </si>
  <si>
    <t xml:space="preserve">Zřízení pažení a rozepření stěn rýh pro podzemní vedení pro všechny šířky rýhy  příložné pro jakoukoliv mezerovitost, hloubky do 4 m</t>
  </si>
  <si>
    <t>https://podminky.urs.cz/item/CS_URS_2023_02/151101102</t>
  </si>
  <si>
    <t>(48,7+60,8)*0,2 "pažení pro jámu č.1 a č.7, viz tab.1"</t>
  </si>
  <si>
    <t>13</t>
  </si>
  <si>
    <t>151101111</t>
  </si>
  <si>
    <t>Odstranění příložného pažení a rozepření stěn rýh hl do 2 m</t>
  </si>
  <si>
    <t>-1476621521</t>
  </si>
  <si>
    <t>https://podminky.urs.cz/item/CS_URS_2023_02/151101111</t>
  </si>
  <si>
    <t>14</t>
  </si>
  <si>
    <t>151101112</t>
  </si>
  <si>
    <t>Odstranění příložného pažení a rozepření stěn rýh hl do 4 m</t>
  </si>
  <si>
    <t>-1981228546</t>
  </si>
  <si>
    <t>Odstranění pažení a rozepření stěn rýh pro podzemní vedení s uložením materiálu na vzdálenost do 3 m od kraje výkopu příložné, hloubky přes 2 do 4 m</t>
  </si>
  <si>
    <t>https://podminky.urs.cz/item/CS_URS_2023_02/151101112</t>
  </si>
  <si>
    <t>162451105</t>
  </si>
  <si>
    <t>Vodorovné přemístění do 1500 m výkopku/sypaniny z horniny třídy těžitelnosti I, skupiny 1 až 3</t>
  </si>
  <si>
    <t>-1572050844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</si>
  <si>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</si>
  <si>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https://podminky.urs.cz/item/CS_URS_2023_02/162451105</t>
  </si>
  <si>
    <t>PSC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</si>
  <si>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 </t>
  </si>
  <si>
    <t>45,1+58 "objem čistého výkopku jámy č.1 a č.7, viz. tab.1"</t>
  </si>
  <si>
    <t>29,4+47,5 "zpětný zásyp jámy č.1 a č.7, viz. tab.1"</t>
  </si>
  <si>
    <t>16</t>
  </si>
  <si>
    <t>162751117</t>
  </si>
  <si>
    <t>Vodorovné přemístění do 10000 m výkopku/sypaniny z horniny třídy těžitelnosti I, skupiny 1 až 3</t>
  </si>
  <si>
    <t>-1874844053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</si>
  <si>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</si>
  <si>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</si>
  <si>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15,7+10,5 "Přebytečný výkopek pro jámu č.1 a č.7, viz. tab.1"</t>
  </si>
  <si>
    <t>17</t>
  </si>
  <si>
    <t>162751119</t>
  </si>
  <si>
    <t>Příplatek k vodorovnému přemístění výkopku/sypaniny z horniny třídy těžitelnosti I, skupiny 1 až 3 ZKD 1000 m přes 10000 m</t>
  </si>
  <si>
    <t>1482699448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</si>
  <si>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</si>
  <si>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</si>
  <si>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26,2*10 "přebytečný výkopek* zbylá vzdálenost ke skládce"</t>
  </si>
  <si>
    <t>18</t>
  </si>
  <si>
    <t>167151111</t>
  </si>
  <si>
    <t>Nakládání výkopku z hornin třídy těžitelnosti I, skupiny 1 až 3 přes 100 m3</t>
  </si>
  <si>
    <t>647992291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</si>
  <si>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</si>
  <si>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</si>
  <si>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29,4+47,5 "zpětný zásyp, viz. tab.1"</t>
  </si>
  <si>
    <t>15,7+10,5 "přebytečný výkopek, viz. tab.1"</t>
  </si>
  <si>
    <t>19</t>
  </si>
  <si>
    <t>171251201</t>
  </si>
  <si>
    <t>Uložení sypaniny na skládky nebo meziskládky</t>
  </si>
  <si>
    <t>-131423233</t>
  </si>
  <si>
    <t>Uložení sypaniny na skládky nebo meziskládky bez hutnění s upravením uložené sypaniny do předepsaného tvaru</t>
  </si>
  <si>
    <t>https://podminky.urs.cz/item/CS_URS_2023_02/171251201</t>
  </si>
  <si>
    <t>Mezisoučet</t>
  </si>
  <si>
    <t>20</t>
  </si>
  <si>
    <t>171201221</t>
  </si>
  <si>
    <t>Poplatek za uložení na skládce (skládkovné) zeminy a kamení kód odpadu 17 05 04</t>
  </si>
  <si>
    <t>t</t>
  </si>
  <si>
    <t>-312012719</t>
  </si>
  <si>
    <t>Poplatek za uložení stavebního odpadu na skládce (skládkovné) zeminy a kamení zatříděného do Katalogu odpadů pod kódem 17 05 04</t>
  </si>
  <si>
    <t>https://podminky.urs.cz/item/CS_URS_2023_02/171201221</t>
  </si>
  <si>
    <t>(15,7+10,5)*1,9 "přebytečný výkopek, viz. tab.1*koef.množství"</t>
  </si>
  <si>
    <t>174101101</t>
  </si>
  <si>
    <t>Zásyp jam, šachet rýh nebo kolem objektů sypaninou se zhutněním</t>
  </si>
  <si>
    <t>-141928246</t>
  </si>
  <si>
    <t>Zásyp zhutněný jam šachet rýh nebo kolem objektů</t>
  </si>
  <si>
    <t>https://podminky.urs.cz/item/CS_URS_2023_02/174101101</t>
  </si>
  <si>
    <t>22</t>
  </si>
  <si>
    <t>175111101</t>
  </si>
  <si>
    <t>Obsypání potrubí ručně sypaninou bez prohození, uloženou do 3 m</t>
  </si>
  <si>
    <t>-422264321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</si>
  <si>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</si>
  <si>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</si>
  <si>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12,1+8,1 "Obsyp bez potrubí, viz. tab.1"</t>
  </si>
  <si>
    <t>23</t>
  </si>
  <si>
    <t>181006113</t>
  </si>
  <si>
    <t>Rozprostření zemin tl vrstvy do 0,2 m schopných zúrodnění v rovině a sklonu do 1:5</t>
  </si>
  <si>
    <t>-998571874</t>
  </si>
  <si>
    <t xml:space="preserve">Rozprostření zemin schopných zúrodnění  v rovině a ve sklonu do 1:5, tloušťka vrstvy přes 0,15 do 0,20 m</t>
  </si>
  <si>
    <t>https://podminky.urs.cz/item/CS_URS_2023_02/181006113</t>
  </si>
  <si>
    <t>12*2+8*2 "délka*šářka jámy č.1 a č.7</t>
  </si>
  <si>
    <t>Zakládání</t>
  </si>
  <si>
    <t>24</t>
  </si>
  <si>
    <t>212750101</t>
  </si>
  <si>
    <t>Trativod z drenážních trubek PVC-U SN 4 perforace 360° včetně lože otevřený výkop DN 100 pro budovy plocha pro vtékání vody min. 80 cm2/m</t>
  </si>
  <si>
    <t>1545584734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</si>
  <si>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</si>
  <si>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https://podminky.urs.cz/item/CS_URS_2023_02/212750101</t>
  </si>
  <si>
    <t xml:space="preserve">Poznámka k souboru cen:_x000d_
1. V cenách souboru cen nejsou započteny náklady na: a) montáž a dodávku tvarovek, které se oceňují cenami souboru 877 ..-52.1 Montáž tvarovek na kanalizačním potrubí z trub z plastu, části A03tohoto katalogu, b) opláštění potrubí geotextílií, které se oceňuje cenami souboru 211 97-11.. Zřízení opláštění výplně z geotextilie odvodňovacích žeber nebo trativodů v rýze nebo zářezu se stěnami katalogu 800-2 Zvláštní zakládání objektů, části A 01. </t>
  </si>
  <si>
    <t>12+8 "délka jámy č.1 a č.7"</t>
  </si>
  <si>
    <t>25</t>
  </si>
  <si>
    <t>275311126</t>
  </si>
  <si>
    <t>Základové patky a bloky z betonu prostého C 20/25</t>
  </si>
  <si>
    <t>-1209554363</t>
  </si>
  <si>
    <t>Základové konstrukce z betonu prostého patky a bloky ve výkopu nebo na hlavách pilot C 20/25</t>
  </si>
  <si>
    <t>https://podminky.urs.cz/item/CS_URS_2023_02/275311126</t>
  </si>
  <si>
    <t>1,2*3 "Oblouk 45°, 3ks (viz. výkres D.2.2.2.5)"</t>
  </si>
  <si>
    <t>0,35 "Oblouk 11°-vertikální lom"</t>
  </si>
  <si>
    <t>0,39 "Oblouk 22°"</t>
  </si>
  <si>
    <t>Svislé a kompletní konstrukce</t>
  </si>
  <si>
    <t>26</t>
  </si>
  <si>
    <t>3599012_r1</t>
  </si>
  <si>
    <t>Monitoring stávajícího vodovodního potrubí DN400 včetně kamerového záznamu</t>
  </si>
  <si>
    <t>64</t>
  </si>
  <si>
    <t>2111932318</t>
  </si>
  <si>
    <t>Monitoring stávajícího vodovodního potrubí DN400</t>
  </si>
  <si>
    <t>54*2 "délka reliningu* počet průzkumů (před a po čištění)"</t>
  </si>
  <si>
    <t>27</t>
  </si>
  <si>
    <t>3774511_r1</t>
  </si>
  <si>
    <t>Výplň mezikruží popílkocementovou směsí</t>
  </si>
  <si>
    <t>908604158</t>
  </si>
  <si>
    <t>Výplň mezikruží mezi novým a původním potrubím popílkocementovou směsí</t>
  </si>
  <si>
    <t>0,61+0,9+0,67 "objem mezikruží pro úsek 1-3, viz. výkres D.2.2.2.3"</t>
  </si>
  <si>
    <t>28</t>
  </si>
  <si>
    <t>M</t>
  </si>
  <si>
    <t>58937910</t>
  </si>
  <si>
    <t xml:space="preserve">suspenze cementopopílková stavební CPS I  (Kaps I)</t>
  </si>
  <si>
    <t>126264745</t>
  </si>
  <si>
    <t>2,18 "objem směsi pro stabilizaci potrubí v mezikruží- relining D355, viz položka 26"</t>
  </si>
  <si>
    <t>Vodorovné konstrukce</t>
  </si>
  <si>
    <t>29</t>
  </si>
  <si>
    <t>451573111.1</t>
  </si>
  <si>
    <t>Lože pod potrubí otevřený výkop ze štěrkopísku (včetně dopravy)</t>
  </si>
  <si>
    <t>-1590135017</t>
  </si>
  <si>
    <t>(12+8)*0,1*2 "délka jámy č.1 a č.7*tl. podsypu*šířka jam"</t>
  </si>
  <si>
    <t>30</t>
  </si>
  <si>
    <t>58337302</t>
  </si>
  <si>
    <t>štěrkopísek frakce 0/16 (včetně dopravy)</t>
  </si>
  <si>
    <t>-1343296567</t>
  </si>
  <si>
    <t>štěrkopísek frakce 0/16</t>
  </si>
  <si>
    <t>31</t>
  </si>
  <si>
    <t>45235R</t>
  </si>
  <si>
    <t>Bednění podkladních bloků otevřený výkop (včetně odstranění bednění)</t>
  </si>
  <si>
    <t>-422295558</t>
  </si>
  <si>
    <t xml:space="preserve">Bednění podkladních a zajišťovacích konstrukcí v otevřeném výkopu bloků pro potrubí  (včetně odstranění bednění)</t>
  </si>
  <si>
    <t>1,17*0,8*2*3 "Oblouk 45°, rozměry * počet stran * počet kusů (viz. výkres D.2.2.2.5)"</t>
  </si>
  <si>
    <t>0,57*0,55*2*1 "Oblouk 11°, rozměry*počet stran*počet kusů"</t>
  </si>
  <si>
    <t>0,71*0,7*2*1 "Oblouk 22°, rozměry*počet stran*počet kusů"</t>
  </si>
  <si>
    <t>Komunikace</t>
  </si>
  <si>
    <t>Trubní vedení</t>
  </si>
  <si>
    <t>32</t>
  </si>
  <si>
    <t>850395921</t>
  </si>
  <si>
    <t>Výřez nebo výsek na potrubí z trub litinových tlakových DN 400 při opravách</t>
  </si>
  <si>
    <t>-576151302</t>
  </si>
  <si>
    <t>Výřez nebo výsek na potrubí z trub litinových tlakových při opravách DN 400</t>
  </si>
  <si>
    <t>https://podminky.urs.cz/item/CS_URS_2023_02/850395921</t>
  </si>
  <si>
    <t>33</t>
  </si>
  <si>
    <t>892421111</t>
  </si>
  <si>
    <t>Tlaková zkouška vodou potrubí DN 400 nebo 500</t>
  </si>
  <si>
    <t>-70264185</t>
  </si>
  <si>
    <t>Tlakové zkoušky vodou na potrubí DN 400 nebo 500</t>
  </si>
  <si>
    <t>https://podminky.urs.cz/item/CS_URS_2023_02/892421111</t>
  </si>
  <si>
    <t>54 "délka řadu DSO 01.1"</t>
  </si>
  <si>
    <t>34</t>
  </si>
  <si>
    <t>892442111</t>
  </si>
  <si>
    <t>Zabezpečení konců potrubí DN nad 300 do 600 při tlakových zkouškách vodou</t>
  </si>
  <si>
    <t>730324923</t>
  </si>
  <si>
    <t>Tlakové zkoušky vodou zabezpečení konců potrubí při tlakových zkouškách DN přes 300 do 600</t>
  </si>
  <si>
    <t>https://podminky.urs.cz/item/CS_URS_2023_02/892442111</t>
  </si>
  <si>
    <t>35</t>
  </si>
  <si>
    <t>341110060a</t>
  </si>
  <si>
    <t>kabel silový s Cu jádrem CYKY 4 mm2 (identifikační vodič)</t>
  </si>
  <si>
    <t>10688970</t>
  </si>
  <si>
    <t>kabel silový s Cu jádrem CYKY 4 mm2</t>
  </si>
  <si>
    <t>54</t>
  </si>
  <si>
    <t>36</t>
  </si>
  <si>
    <t>552524330</t>
  </si>
  <si>
    <t>Folie ochranná modrá na potrubí</t>
  </si>
  <si>
    <t>-326359594</t>
  </si>
  <si>
    <t>12+8 "délka potrubí v jámě č.1 a č.7"</t>
  </si>
  <si>
    <t>37</t>
  </si>
  <si>
    <t>552R1010</t>
  </si>
  <si>
    <t>Potrubí z nerezoceli svařované 406,4 x 4 mm</t>
  </si>
  <si>
    <t>364082784</t>
  </si>
  <si>
    <t>0,55 "Potrubí v UK Blanice, viz. výkres D.2.3.1- kladečské schéma"</t>
  </si>
  <si>
    <t>38</t>
  </si>
  <si>
    <t>552R10102</t>
  </si>
  <si>
    <t>Potrubí z nerezoceli svařované DN400/350</t>
  </si>
  <si>
    <t>1533398797</t>
  </si>
  <si>
    <t>0,66 "Potrubí v UK Blanice, viz. výkres D.2.3.1- kladečské schéma"</t>
  </si>
  <si>
    <t>39</t>
  </si>
  <si>
    <t>981040000016R</t>
  </si>
  <si>
    <t>MEZIKUS MONTÁŽNÍ PN16 400 PN16</t>
  </si>
  <si>
    <t>-1751271043</t>
  </si>
  <si>
    <t>1 "UK Blanice D.2.3.1- kladečské schéma"</t>
  </si>
  <si>
    <t>40</t>
  </si>
  <si>
    <t>400340000010R</t>
  </si>
  <si>
    <t>ŠOUPĚ PŘÍRUBOVÉ KRÁTKÉ 400</t>
  </si>
  <si>
    <t>1402508010</t>
  </si>
  <si>
    <t>41</t>
  </si>
  <si>
    <t>891391112</t>
  </si>
  <si>
    <t>Montáž vodovodních šoupátek otevřený výkop DN 400</t>
  </si>
  <si>
    <t>-1963985018</t>
  </si>
  <si>
    <t>Montáž vodovodních armatur na potrubí šoupátek nebo klapek uzavíracích v otevřeném výkopu nebo v šachtách s osazením zemní soupravy (bez poklopů) DN 400</t>
  </si>
  <si>
    <t>https://podminky.urs.cz/item/CS_URS_2023_02/891391112</t>
  </si>
  <si>
    <t>1 "š400</t>
  </si>
  <si>
    <t>42</t>
  </si>
  <si>
    <t>8500R</t>
  </si>
  <si>
    <t>NEREZOVÝ NÁVAREK DN80</t>
  </si>
  <si>
    <t>1964722374</t>
  </si>
  <si>
    <t>nEREZOVÝ NÁVAREK 80x3 mm S PŘIVAŘENÝM KOLENEM 90° A PŘÍMOU ČÁSTÍ DN80</t>
  </si>
  <si>
    <t>0,9 "UK Blanice D.2.3.1- kladečské schéma"</t>
  </si>
  <si>
    <t>43</t>
  </si>
  <si>
    <t>8540R</t>
  </si>
  <si>
    <t>nerez. příruba přivařovací DN 80, PN 16</t>
  </si>
  <si>
    <t>1416229828</t>
  </si>
  <si>
    <t>44</t>
  </si>
  <si>
    <t>HL0862R</t>
  </si>
  <si>
    <t>Příruba z nerezové oceli DN400, PN16</t>
  </si>
  <si>
    <t>-1518002756</t>
  </si>
  <si>
    <t>45</t>
  </si>
  <si>
    <t>HL0862R1</t>
  </si>
  <si>
    <t>Příruba z nerezové oceli DN150, PN16</t>
  </si>
  <si>
    <t>-1837118451</t>
  </si>
  <si>
    <t>46</t>
  </si>
  <si>
    <t>470208000016R</t>
  </si>
  <si>
    <t>ŠOUPĚ PŘÍRUBOVÉ DLOUHÉ 80</t>
  </si>
  <si>
    <t>-468789963</t>
  </si>
  <si>
    <t>1 "UK Blanice"</t>
  </si>
  <si>
    <t>47</t>
  </si>
  <si>
    <t>891241112</t>
  </si>
  <si>
    <t>Montáž vodovodních šoupátek otevřený výkop DN 80</t>
  </si>
  <si>
    <t>1430851392</t>
  </si>
  <si>
    <t>Montáž vodovodních armatur na potrubí šoupátek nebo klapek uzavíracích v otevřeném výkopu nebo v šachtách s osazením zemní soupravy (bez poklopů) DN 80</t>
  </si>
  <si>
    <t>https://podminky.urs.cz/item/CS_URS_2023_02/891241112</t>
  </si>
  <si>
    <t>1 "š80</t>
  </si>
  <si>
    <t>48</t>
  </si>
  <si>
    <t>8551R</t>
  </si>
  <si>
    <t>nerez. svařenec DN80 a kolenem 90° s lemovým nákružkem a převlečnou přírubou</t>
  </si>
  <si>
    <t>1837194293</t>
  </si>
  <si>
    <t>49</t>
  </si>
  <si>
    <t>8501R</t>
  </si>
  <si>
    <t>NEREZOVÝ NÁVAREK DN150</t>
  </si>
  <si>
    <t>-1498930064</t>
  </si>
  <si>
    <t>nEREZOVÝ NÁVAREK 156,3x3 mm S PŘIVAŘENÝM KOLENEM 90° A PŘÍMOU ČÁSTÍ DN150</t>
  </si>
  <si>
    <t>1,1 "UK Blanice D.2.3.1- kladečské schéma"</t>
  </si>
  <si>
    <t>50</t>
  </si>
  <si>
    <t>98101500R</t>
  </si>
  <si>
    <t>MEZIKUS MONTÁŽNÍ DN150</t>
  </si>
  <si>
    <t>-419993283</t>
  </si>
  <si>
    <t>51</t>
  </si>
  <si>
    <t>470215000016R</t>
  </si>
  <si>
    <t>ŠOUPĚ PŘÍRUBOVÉ DLOUHÉ 150</t>
  </si>
  <si>
    <t>-1080359486</t>
  </si>
  <si>
    <t>52</t>
  </si>
  <si>
    <t>891311112</t>
  </si>
  <si>
    <t>Montáž vodovodních šoupátek otevřený výkop DN 150</t>
  </si>
  <si>
    <t>2076745912</t>
  </si>
  <si>
    <t>Montáž vodovodních armatur na potrubí šoupátek nebo klapek uzavíracích v otevřeném výkopu nebo v šachtách s osazením zemní soupravy (bez poklopů) DN 150</t>
  </si>
  <si>
    <t>https://podminky.urs.cz/item/CS_URS_2023_02/891311112</t>
  </si>
  <si>
    <t>1 "š150</t>
  </si>
  <si>
    <t>53</t>
  </si>
  <si>
    <t>8552R</t>
  </si>
  <si>
    <t>nerez. svařenec DN150 a kolenem 90° s lemovým nákružkem a převlečnou přírubou</t>
  </si>
  <si>
    <t>831432128</t>
  </si>
  <si>
    <t>552R1020</t>
  </si>
  <si>
    <t>Potrubí z nerezoceli svařované 156,4 x 3 mm</t>
  </si>
  <si>
    <t>631498888</t>
  </si>
  <si>
    <t>Potrubí z nerezoceli svařované 156 x 3 mm</t>
  </si>
  <si>
    <t>1,7 "Potrubí v UK Blanice, viz. výkres D.2.3.1- kladečské schéma"</t>
  </si>
  <si>
    <t>55</t>
  </si>
  <si>
    <t>61276_R1</t>
  </si>
  <si>
    <t xml:space="preserve">navařovací pás PE100 D355, SDR11,  elektro- D+M</t>
  </si>
  <si>
    <t>ks</t>
  </si>
  <si>
    <t>-622367199</t>
  </si>
  <si>
    <t xml:space="preserve">navařovací pás PE100 D355, SDR11,  elektro</t>
  </si>
  <si>
    <t>18 "DSO 01.1- viz výkres D.2.3.1- kladečské schéma"</t>
  </si>
  <si>
    <t>56</t>
  </si>
  <si>
    <t>FF471987W</t>
  </si>
  <si>
    <t>Elektrospojka PE100 SDR17 355</t>
  </si>
  <si>
    <t>820222498</t>
  </si>
  <si>
    <t>P</t>
  </si>
  <si>
    <t>Poznámka k položce:_x000d_
PE100 elektrotvarovka, barva černá - Elektrospojka PE100 SDR17 355</t>
  </si>
  <si>
    <t>57</t>
  </si>
  <si>
    <t>FF700224R</t>
  </si>
  <si>
    <t>Příruba PP/ocel PN10/16 355 DN350</t>
  </si>
  <si>
    <t>-13595349</t>
  </si>
  <si>
    <t>Poznámka k položce:_x000d_
Příruba PP s ocelovou výztuhou, barva černá - Příruba PP/ocel PN10/16 355 DN350</t>
  </si>
  <si>
    <t>58</t>
  </si>
  <si>
    <t>28653160</t>
  </si>
  <si>
    <t>Lemový nákružek PE100 SDR17 355</t>
  </si>
  <si>
    <t>-180795781</t>
  </si>
  <si>
    <t>59</t>
  </si>
  <si>
    <t>FF080824W</t>
  </si>
  <si>
    <t>Oblouk 22° PE100 SDR17 355</t>
  </si>
  <si>
    <t>-1043637677</t>
  </si>
  <si>
    <t>Poznámka k položce:_x000d_
PE100 tvarovka, svařování na tupo, barva černá - Oblouk 22° PE100 SDR17 355</t>
  </si>
  <si>
    <t>1 "DSO 01.1- viz výkres D.2.3.1- kladečské schéma"</t>
  </si>
  <si>
    <t>60</t>
  </si>
  <si>
    <t>28614921</t>
  </si>
  <si>
    <t>oblouk 45° SDR17 PE 100 PN10 D 355mm</t>
  </si>
  <si>
    <t>-914628537</t>
  </si>
  <si>
    <t>4 "DSO 01.1- viz výkres D.2.3.1- kladečské schéma"</t>
  </si>
  <si>
    <t>61</t>
  </si>
  <si>
    <t>193514517R</t>
  </si>
  <si>
    <t>Oblouk 11° D355, PE100, SDR17</t>
  </si>
  <si>
    <t>-689629797</t>
  </si>
  <si>
    <t>62</t>
  </si>
  <si>
    <t>28613139</t>
  </si>
  <si>
    <t>trubka vodovodní PE100 RC PN 10 SDR17 355x21,1mm</t>
  </si>
  <si>
    <t>727228781</t>
  </si>
  <si>
    <t>54*1,2 "DSO 01.1 relining UK Blanice*prožezy"</t>
  </si>
  <si>
    <t>63</t>
  </si>
  <si>
    <t>Mat1001c11</t>
  </si>
  <si>
    <t>vodotěsný uzavřený prostup + GUMOVÉ DILATAČNÍ TĚSNĚNÍ pro DN 400 mm</t>
  </si>
  <si>
    <t>965322342</t>
  </si>
  <si>
    <t xml:space="preserve">vodotěsný prostup pomocí svěrného
pryžového těsnění pro montáž v objektu a před objektem
(sestava - nerez pažnice a těsnící element)
</t>
  </si>
  <si>
    <t>2 "2 * výstup z potrubí, před objektem a v objektu "</t>
  </si>
  <si>
    <t>899913166</t>
  </si>
  <si>
    <t>Uzavírací manžeta chráničky potrubí DN 400 x 600</t>
  </si>
  <si>
    <t>859517239</t>
  </si>
  <si>
    <t xml:space="preserve">Koncové uzavírací manžety chrániček  DN potrubí x DN chráničky DN 400 x 600</t>
  </si>
  <si>
    <t>https://podminky.urs.cz/item/CS_URS_2023_02/899913166</t>
  </si>
  <si>
    <t>1 "prostup z UK Blanice"</t>
  </si>
  <si>
    <t>Ostatní konstrukce a práce-bourání</t>
  </si>
  <si>
    <t>65</t>
  </si>
  <si>
    <t>9389061_r1</t>
  </si>
  <si>
    <t>Mechanické pročištění ocelového potrubí DN 400</t>
  </si>
  <si>
    <t>1047705306</t>
  </si>
  <si>
    <t>Mechanické čištění usazenin, pročištění ocelového potrubí DN 400</t>
  </si>
  <si>
    <t>54*2 "délka relining * počet čištění</t>
  </si>
  <si>
    <t>66</t>
  </si>
  <si>
    <t>961044111</t>
  </si>
  <si>
    <t>Bourání základů z betonu prostého</t>
  </si>
  <si>
    <t>377292120</t>
  </si>
  <si>
    <t xml:space="preserve">Bourání základů z betonu  prostého</t>
  </si>
  <si>
    <t>https://podminky.urs.cz/item/CS_URS_2023_02/961044111</t>
  </si>
  <si>
    <t>35 "bourání stávajícíh betonových bloků po trase"</t>
  </si>
  <si>
    <t>997</t>
  </si>
  <si>
    <t>Přesun sutě</t>
  </si>
  <si>
    <t>67</t>
  </si>
  <si>
    <t>997002511</t>
  </si>
  <si>
    <t>Vodorovné přemístění suti a vybouraných hmot bez naložení ale se složením a urovnáním do 1 km</t>
  </si>
  <si>
    <t>477854203</t>
  </si>
  <si>
    <t>https://podminky.urs.cz/item/CS_URS_2023_02/997002511</t>
  </si>
  <si>
    <t>68</t>
  </si>
  <si>
    <t>997002519</t>
  </si>
  <si>
    <t>Příplatek ZKD 1 km přemístění suti a vybouraných hmot</t>
  </si>
  <si>
    <t>-929906672</t>
  </si>
  <si>
    <t>https://podminky.urs.cz/item/CS_URS_2023_02/997002519</t>
  </si>
  <si>
    <t>8,4*20</t>
  </si>
  <si>
    <t>69</t>
  </si>
  <si>
    <t>997002611</t>
  </si>
  <si>
    <t>Nakládání suti a vybouraných hmot</t>
  </si>
  <si>
    <t>141213960</t>
  </si>
  <si>
    <t>https://podminky.urs.cz/item/CS_URS_2023_02/997002611</t>
  </si>
  <si>
    <t>70</t>
  </si>
  <si>
    <t>997221655</t>
  </si>
  <si>
    <t>-1023470625</t>
  </si>
  <si>
    <t>https://podminky.urs.cz/item/CS_URS_2023_02/997221655</t>
  </si>
  <si>
    <t xml:space="preserve">Poznámka k souboru cen:_x000d_
1. Ceny uvedenév souboru cen je doporučeno upravit podle aktuálních cen místně příslušné skládky odpadů. 2. Uložení odpadů neuvedených v souboru cen se oceňuje individuálně. 3. V cenách je započítán poplatek za ukládání odpadu dle zákona 185/2001 Sb. 4. Případné drcení stavebního odpadu lze ocenit cenami souboru cen 997 00-60 Drcení stavebního odpadu z katalogu 800-6 Demolice objektů. </t>
  </si>
  <si>
    <t>71</t>
  </si>
  <si>
    <t>997221861</t>
  </si>
  <si>
    <t>Poplatek za uložení stavebního odpadu na recyklační skládce (skládkovné) z prostého betonu pod kódem 17 01 01</t>
  </si>
  <si>
    <t>1474762733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</si>
  <si>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</si>
  <si>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</si>
  <si>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35*2 "objem betonových bloků * koef. množství"</t>
  </si>
  <si>
    <t>998</t>
  </si>
  <si>
    <t>Přesun hmot</t>
  </si>
  <si>
    <t>72</t>
  </si>
  <si>
    <t>998273112</t>
  </si>
  <si>
    <t>Přesun hmot pro trubní vedení z trub litinových ve štole</t>
  </si>
  <si>
    <t>1015056212</t>
  </si>
  <si>
    <t>Přesun hmot pro trubní vedení hloubené z trub litinových pro vodovody nebo kanalizace ve štole dopravní vzdálenost do 50 m</t>
  </si>
  <si>
    <t>https://podminky.urs.cz/item/CS_URS_2023_02/998273112</t>
  </si>
  <si>
    <t>0,55 "UK Blanice"</t>
  </si>
  <si>
    <t>73</t>
  </si>
  <si>
    <t>998276101</t>
  </si>
  <si>
    <t>Přesun hmot pro trubní vedení z trub z plastických hmot otevřený výkop</t>
  </si>
  <si>
    <t>175259739</t>
  </si>
  <si>
    <t>Přesun hmot pro trubní vedení hloubené z trub z plastických hmot nebo sklolaminátových pro vodovody nebo kanalizace v otevřeném výkopu dopravní vzdálenost do 15 m</t>
  </si>
  <si>
    <t>https://podminky.urs.cz/item/CS_URS_2023_02/998276101</t>
  </si>
  <si>
    <t>1,45 "hmotnost potrubí</t>
  </si>
  <si>
    <t>74</t>
  </si>
  <si>
    <t>998276124</t>
  </si>
  <si>
    <t>Příplatek k přesunu hmot pro trubní vedení z trub z plastických hmot za zvětšený přesun do 500 m</t>
  </si>
  <si>
    <t>864867791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</si>
  <si>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</si>
  <si>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</si>
  <si>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PSV</t>
  </si>
  <si>
    <t>Práce a dodávky PSV</t>
  </si>
  <si>
    <t>789</t>
  </si>
  <si>
    <t>Povrchové úpravy ocelových konstrukcí a technologických zařízení</t>
  </si>
  <si>
    <t>75</t>
  </si>
  <si>
    <t>789_r2</t>
  </si>
  <si>
    <t>frézování svarů v ocelovém potrubí</t>
  </si>
  <si>
    <t>hod</t>
  </si>
  <si>
    <t>-1692603409</t>
  </si>
  <si>
    <t>4 "potrubí pro relining"</t>
  </si>
  <si>
    <t>Práce a dodávky M</t>
  </si>
  <si>
    <t>21-M</t>
  </si>
  <si>
    <t>Elektromontáže</t>
  </si>
  <si>
    <t>76</t>
  </si>
  <si>
    <t>21022R</t>
  </si>
  <si>
    <t>Montáž a upevnění vyhledávacího vodiče CYKY 4mm2 (včetně zkoušky funkčnosti)</t>
  </si>
  <si>
    <t>2052644221</t>
  </si>
  <si>
    <t>Montáž a upevnění vyhledávacího vodiče CYKY 4mm2 (včetně zkoušky funkčnosti) a propojení vodiče se stávajícím ocelovým potrubím</t>
  </si>
  <si>
    <t>(8+4+8) "délka jámy č.1 a č.7"</t>
  </si>
  <si>
    <t>23-M</t>
  </si>
  <si>
    <t>Montáže potrubí</t>
  </si>
  <si>
    <t>77</t>
  </si>
  <si>
    <t>21002106_r4</t>
  </si>
  <si>
    <t>Osazení výstražné fólie z PE</t>
  </si>
  <si>
    <t>2043018053</t>
  </si>
  <si>
    <t>Ostatní montážní doplňkové práce osazení výstražné fólie z PE</t>
  </si>
  <si>
    <t>78</t>
  </si>
  <si>
    <t>230085140</t>
  </si>
  <si>
    <t>Demontáž potrubí do šrotu do 5000 kg D 426 mm, tl 6,0 mm</t>
  </si>
  <si>
    <t>-1578878225</t>
  </si>
  <si>
    <t xml:space="preserve">Demontáž ocelového potrubí do šrotu hmotnosti přes 1000 do 5000 kg  připojovací rozměr Ø 426, tl. 6 mm</t>
  </si>
  <si>
    <t>https://podminky.urs.cz/item/CS_URS_2023_02/230085140</t>
  </si>
  <si>
    <t>2 "jáma č.1 a č.7"</t>
  </si>
  <si>
    <t>79</t>
  </si>
  <si>
    <t>85739_r1</t>
  </si>
  <si>
    <t>Montáž prostupového těsnění DN 400</t>
  </si>
  <si>
    <t>631390125</t>
  </si>
  <si>
    <t>2 "počet prostupů vně a uvnitř UK Blanice"</t>
  </si>
  <si>
    <t>80</t>
  </si>
  <si>
    <t>857392122</t>
  </si>
  <si>
    <t>Montáž litinových tvarovek jednoosých přírubových otevřený výkop DN 400</t>
  </si>
  <si>
    <t>-616113197</t>
  </si>
  <si>
    <t>Montáž litinových tvarovek na potrubí litinovém tlakovém jednoosých na potrubí z trub přírubových v otevřeném výkopu, kanálu nebo v šachtě DN 400</t>
  </si>
  <si>
    <t>https://podminky.urs.cz/item/CS_URS_2023_02/857392122</t>
  </si>
  <si>
    <t>1 "montážní mezikus</t>
  </si>
  <si>
    <t>81</t>
  </si>
  <si>
    <t>8713811_r1</t>
  </si>
  <si>
    <t>Montáž propojů D355 v montážních jámách a na napojení do objektu</t>
  </si>
  <si>
    <t>-1526202959</t>
  </si>
  <si>
    <t>Montáž propojů z potrubí D355 v montážních jámách a v objektu. Propojení, spasování nového potrubí se stávajícím</t>
  </si>
  <si>
    <t>1 "Propoj v jámě č.7"</t>
  </si>
  <si>
    <t>1 "Propoj a jámě č.1"</t>
  </si>
  <si>
    <t>1 "propoj do UK Blanice"</t>
  </si>
  <si>
    <t>82</t>
  </si>
  <si>
    <t>871381152</t>
  </si>
  <si>
    <t>Montáž potrubí z PE100 SDR 17 otevřený výkop svařovaných na tupo D 355 x 21,1 mm</t>
  </si>
  <si>
    <t>584991033</t>
  </si>
  <si>
    <t>Montáž vodovodního potrubí z plastů v otevřeném výkopu z polyetylenu PE 100 svařovaných na tupo SDR 17/PN10 D 355 x 21,1 mm</t>
  </si>
  <si>
    <t>https://podminky.urs.cz/item/CS_URS_2023_02/871381152</t>
  </si>
  <si>
    <t>54 "Svařenec pro relining- úsek 1-3"</t>
  </si>
  <si>
    <t>83</t>
  </si>
  <si>
    <t>877381101</t>
  </si>
  <si>
    <t>Montáž elektrospojek na vodovodním potrubí z PE trub d 355</t>
  </si>
  <si>
    <t>2104247933</t>
  </si>
  <si>
    <t>Montáž tvarovek na vodovodním plastovém potrubí z polyetylenu PE 100 elektrotvarovek SDR 17 spojek, oblouků nebo redukcí d 355</t>
  </si>
  <si>
    <t>https://podminky.urs.cz/item/CS_URS_2023_02/877381101</t>
  </si>
  <si>
    <t>1 "oblouk 22°"</t>
  </si>
  <si>
    <t>1 "oblouk 11°"</t>
  </si>
  <si>
    <t>4 "oblouk 45°"</t>
  </si>
  <si>
    <t>10 "Elektrospojky"</t>
  </si>
  <si>
    <t>84</t>
  </si>
  <si>
    <t>898_r1</t>
  </si>
  <si>
    <t>Montáž a demontáž technologie relining</t>
  </si>
  <si>
    <t>kpl</t>
  </si>
  <si>
    <t>-1152920643</t>
  </si>
  <si>
    <t>85</t>
  </si>
  <si>
    <t>898131150</t>
  </si>
  <si>
    <t>Sanace vodovodního potrubí relining PE 100 SDR17 potrubím DN 355</t>
  </si>
  <si>
    <t>-1177112141</t>
  </si>
  <si>
    <t>Relining vodovodního potrubí litinového, ocelového nebo betonového PE potrubím SDR 17/PN10 DN 355</t>
  </si>
  <si>
    <t>https://podminky.urs.cz/item/CS_URS_2023_02/898131150</t>
  </si>
  <si>
    <t>54 "Relining, úsek 1-3"</t>
  </si>
  <si>
    <t>DSO 01.2 - ODKALOVACÍ POTRUBÍ D355</t>
  </si>
  <si>
    <t>1945689077</t>
  </si>
  <si>
    <t>3 "strom č.4"</t>
  </si>
  <si>
    <t>-2119187078</t>
  </si>
  <si>
    <t>11130R</t>
  </si>
  <si>
    <t>Sejmutí drnu tl do 200 mm s přemístěním do 3000 m nebo naložením na dopravní prostředek, včetně dopravy zpět</t>
  </si>
  <si>
    <t>889492545</t>
  </si>
  <si>
    <t>((8*2)+(13*3))*2 "Délka*šířka jámy č.2 a č.3, 2x doprava zpět"</t>
  </si>
  <si>
    <t>-2095541445</t>
  </si>
  <si>
    <t>((8*2)+(13*3)) "Délka*šířka jámy č.2 a č.3"</t>
  </si>
  <si>
    <t>-707297253</t>
  </si>
  <si>
    <t>10*8</t>
  </si>
  <si>
    <t>2106328776</t>
  </si>
  <si>
    <t>131253104</t>
  </si>
  <si>
    <t>Hloubení jam nezapažených v hornině třídy těžitelnosti I, skupiny 3 objem přes 100 m3 strojně v omezeném prostoru</t>
  </si>
  <si>
    <t>216694664</t>
  </si>
  <si>
    <t>Hloubení nezapažených jam a zářezů strojně s urovnáním dna do předepsaného profilu a spádu v omezeném prostoru v hornině třídy těžitelnosti I skupiny 3 přes 100 m3</t>
  </si>
  <si>
    <t>https://podminky.urs.cz/item/CS_URS_2023_02/131253104</t>
  </si>
  <si>
    <t>65,6+61,1 "Čistý výkop jámy č.2 a č.3"</t>
  </si>
  <si>
    <t>-1734355146</t>
  </si>
  <si>
    <t>((8*2)+(13*3))*4 "šířka* délka jámy č.2 a č.3 * čtyři strany"</t>
  </si>
  <si>
    <t>-2088749584</t>
  </si>
  <si>
    <t>121101201</t>
  </si>
  <si>
    <t>Odstranění lesní hrabanky</t>
  </si>
  <si>
    <t>-813972937</t>
  </si>
  <si>
    <t xml:space="preserve">Odstranění lesní hrabanky  pro jakoukoliv tloušťku vrstvy</t>
  </si>
  <si>
    <t>https://podminky.urs.cz/item/CS_URS_2023_02/121101201</t>
  </si>
  <si>
    <t>((8*11,5)+(7,2*8))*0,2 "Šířka* délka manipulačního pruhu pro jámu č.2 a č.3 * mocnost vrstvy (m)"</t>
  </si>
  <si>
    <t>162301301</t>
  </si>
  <si>
    <t>Vodorovné přemístění lesní hrabanky do 500 m</t>
  </si>
  <si>
    <t>-1453529272</t>
  </si>
  <si>
    <t xml:space="preserve">Vodorovné přemístění lesní hrabanky  bez naložení, avšak se složením, na vzdálenost přes 50 do 500 m</t>
  </si>
  <si>
    <t>https://podminky.urs.cz/item/CS_URS_2023_02/162301301</t>
  </si>
  <si>
    <t>(((8*11,5)+(7,2*8))*0,2)*2 "Šířka* délka manipulačního pruhu pro jámu č.2 a č.3 * mocnost vrstvy (m)*2 doprava zpět"</t>
  </si>
  <si>
    <t>255913986</t>
  </si>
  <si>
    <t>(68,8+45,9)*0,8 "Pažení pro jámu č.2 a č.3, viz. tab.1"</t>
  </si>
  <si>
    <t>1884003972</t>
  </si>
  <si>
    <t>(68,8+45,9)*0,2 "Pažení pro jámu č.2 a č.3, viz. tab.1"</t>
  </si>
  <si>
    <t>-1904666227</t>
  </si>
  <si>
    <t>1868371493</t>
  </si>
  <si>
    <t>-730423398</t>
  </si>
  <si>
    <t>65,6+61,1 "Objem čistého výkopu jámy č.2 a č.3"</t>
  </si>
  <si>
    <t>54,1+33 "Celkový zpětný zásyp jámy č.2 a č.3"</t>
  </si>
  <si>
    <t>-1246355867</t>
  </si>
  <si>
    <t>11,5+28,1 "Přebytečný výkopek pro jámu č.2 a č.3, viz. tab.1"</t>
  </si>
  <si>
    <t>2118185076</t>
  </si>
  <si>
    <t>39,6*10 "Přebytek výkopku*10 km"</t>
  </si>
  <si>
    <t>-1007108580</t>
  </si>
  <si>
    <t>1209789495</t>
  </si>
  <si>
    <t>(11,5+28,1)*1,9 "Přebytečný výkopek pro jámu č.2 a č.3, viz. tab.1*koef.množství"</t>
  </si>
  <si>
    <t>-877353887</t>
  </si>
  <si>
    <t>1827081614</t>
  </si>
  <si>
    <t>8,8+22,4 "Obsyp bez potrubí pro jámu č.2 a č.3, viz. tab.1"</t>
  </si>
  <si>
    <t>-1522018155</t>
  </si>
  <si>
    <t>1062632202</t>
  </si>
  <si>
    <t>13+8 "Délka jámy č.2 a č.3"</t>
  </si>
  <si>
    <t>-957023109</t>
  </si>
  <si>
    <t>1,2 "Oblouk 45°"</t>
  </si>
  <si>
    <t>-1892059877</t>
  </si>
  <si>
    <t>74*2 "délka úseku relinig * počet průzkumů (před a po čištění)</t>
  </si>
  <si>
    <t>-1890375450</t>
  </si>
  <si>
    <t>5,37</t>
  </si>
  <si>
    <t>1525314428</t>
  </si>
  <si>
    <t>-1347603383</t>
  </si>
  <si>
    <t>13*3*0,1 "Délka* šířka jámy č.3* tl.podsypu"</t>
  </si>
  <si>
    <t>8*2*0,1 "Délka* šířka jámy č.2* tl.podsypu"</t>
  </si>
  <si>
    <t>-169447329</t>
  </si>
  <si>
    <t>(8,8+22,4)*1,9 "objem obsypu bez potrubí*koef. množství, viz. tab.1"</t>
  </si>
  <si>
    <t>458094153</t>
  </si>
  <si>
    <t>1,17*0,8*2 "Oblouk 45°, rozměry * počet stran (viz. výkres D.2.2.2.5)"</t>
  </si>
  <si>
    <t>1376523923</t>
  </si>
  <si>
    <t>6 "DSO 01.2- viz výkres D.2.3.1- kladečské schéma"</t>
  </si>
  <si>
    <t>283230R_1</t>
  </si>
  <si>
    <t>Termosmrštitelná manžeta včetně montáže - ochrana přírubového spoje DN 400 (těžká protikorozní ochrana)</t>
  </si>
  <si>
    <t>-384890739</t>
  </si>
  <si>
    <t>-979356354</t>
  </si>
  <si>
    <t>1 "startovací jáma relining"</t>
  </si>
  <si>
    <t>1545731352</t>
  </si>
  <si>
    <t>74 "Délka řadu DSO 01.2"</t>
  </si>
  <si>
    <t>-633345826</t>
  </si>
  <si>
    <t>8+8 "délka potrubí v jáme č.2 a č.3"</t>
  </si>
  <si>
    <t>1377100213</t>
  </si>
  <si>
    <t>28614922R</t>
  </si>
  <si>
    <t>oblouk 11° SDR 17 PE 100 PN 10 D 355mm</t>
  </si>
  <si>
    <t>415674544</t>
  </si>
  <si>
    <t>oblouk 11° SDR 17 PE 100 PN 10 D 420mm</t>
  </si>
  <si>
    <t>1 "viz. výkres D.2.3.1"</t>
  </si>
  <si>
    <t>286149_r1</t>
  </si>
  <si>
    <t>elektrospojka SDR 17 PE 100 PN 10 D355</t>
  </si>
  <si>
    <t>1412851052</t>
  </si>
  <si>
    <t>elektrospojka SDR 17 PE 100 PN 10 d 420</t>
  </si>
  <si>
    <t>1448856074</t>
  </si>
  <si>
    <t>-1232220571</t>
  </si>
  <si>
    <t>749411076</t>
  </si>
  <si>
    <t>74*1,2 " Délka potrubí pro Relining+ prořezy"</t>
  </si>
  <si>
    <t>CS ÚRS 2020 01</t>
  </si>
  <si>
    <t>-79174355</t>
  </si>
  <si>
    <t>1450537178</t>
  </si>
  <si>
    <t>74*2 "délka relining * počet čištění"</t>
  </si>
  <si>
    <t>-1572226152</t>
  </si>
  <si>
    <t>30 "Odstranění betonových bloků po trase"</t>
  </si>
  <si>
    <t>-302028164</t>
  </si>
  <si>
    <t>1724828055</t>
  </si>
  <si>
    <t>60*20 "Hmotnost suti*vzdálenost skládky"</t>
  </si>
  <si>
    <t>831950196</t>
  </si>
  <si>
    <t>-1714465694</t>
  </si>
  <si>
    <t>(11,5+28,1)*1,9 "přebytečný výkopek, viz. tab.1*koef.množství"</t>
  </si>
  <si>
    <t>1777871927</t>
  </si>
  <si>
    <t>30*2 "objem betonových bloků * koef. množství"</t>
  </si>
  <si>
    <t>-1201193411</t>
  </si>
  <si>
    <t>2,5 "hmotnost potrubí</t>
  </si>
  <si>
    <t>782701973</t>
  </si>
  <si>
    <t>2067575199</t>
  </si>
  <si>
    <t>8 "potrubí pro relining</t>
  </si>
  <si>
    <t>-1581832180</t>
  </si>
  <si>
    <t>8+8 "délka potrubí v jámě č.2 a č.3"</t>
  </si>
  <si>
    <t>1907119862</t>
  </si>
  <si>
    <t>8+8 "Délka jámy č.2 a č.3"</t>
  </si>
  <si>
    <t>-347713207</t>
  </si>
  <si>
    <t>2 "jáma č.2 a č.3"</t>
  </si>
  <si>
    <t>1517340327</t>
  </si>
  <si>
    <t>1 "Otočná příruba, viz. výkres D.2.3.1"</t>
  </si>
  <si>
    <t>-1665701836</t>
  </si>
  <si>
    <t>74"Délka úseku prováděna technologií Relining"</t>
  </si>
  <si>
    <t>8713811_r2</t>
  </si>
  <si>
    <t>Montáž propojů na potrubí D355 v montážních jámách a na napojení do objektu</t>
  </si>
  <si>
    <t>-1453118796</t>
  </si>
  <si>
    <t>2 "počet propojů "</t>
  </si>
  <si>
    <t>388210672</t>
  </si>
  <si>
    <t>74 "svaření potrubí na povrchu pro zatažení "</t>
  </si>
  <si>
    <t>2104811985</t>
  </si>
  <si>
    <t>Montáž tvarovek na vodovodním plastovém potrubí z polyetylenu PE 100 elektrotvarovek SDR 11/PN16 spojek, oblouků nebo redukcí d 355</t>
  </si>
  <si>
    <t>3"viz výkres D.2.3.1"</t>
  </si>
  <si>
    <t>1372492220</t>
  </si>
  <si>
    <t>DSO 01.3 - ODKALOVACÍ POTRUBÍ D560</t>
  </si>
  <si>
    <t>112151012</t>
  </si>
  <si>
    <t>Volné kácení stromů s rozřezáním a odvětvením D kmene do 300 mm</t>
  </si>
  <si>
    <t>-109580662</t>
  </si>
  <si>
    <t>Pokácení stromu volné v celku s odřezáním kmene a s odvětvením průměru kmene přes 200 do 300 mm</t>
  </si>
  <si>
    <t>https://podminky.urs.cz/item/CS_URS_2023_02/112151012</t>
  </si>
  <si>
    <t>3 "skupina stromů č.5"</t>
  </si>
  <si>
    <t>572592608</t>
  </si>
  <si>
    <t>746002727</t>
  </si>
  <si>
    <t>((4*2)+(3*2))*2 "Délka*šířka jámy č.4 a č.5, 2x doprava zpět"</t>
  </si>
  <si>
    <t>531551112</t>
  </si>
  <si>
    <t>10*8 "plánovaná doba realizace* počet hodin"</t>
  </si>
  <si>
    <t>803340490</t>
  </si>
  <si>
    <t>10 "plánovaná délka výstavby"</t>
  </si>
  <si>
    <t>-1713109962</t>
  </si>
  <si>
    <t>((4*2)+(3*2))*4 "šířka* délka jámy č.2 a č.3 * čtyři strany"</t>
  </si>
  <si>
    <t>559361737</t>
  </si>
  <si>
    <t>-1669690637</t>
  </si>
  <si>
    <t>13,2+14 "čistý výkop jámy č.4 a č.5, viz. tab.1"</t>
  </si>
  <si>
    <t>750628694</t>
  </si>
  <si>
    <t>(14,8+15,2)*0,8 "Pažení pro jámu č.4 a č.5, viz. tab.1"</t>
  </si>
  <si>
    <t>1636094448</t>
  </si>
  <si>
    <t>(14,8+15,2)*0,2 "Pažení pro jámu č.4 a č.5, viz. tab.1"</t>
  </si>
  <si>
    <t>937639837</t>
  </si>
  <si>
    <t>38987290</t>
  </si>
  <si>
    <t>-643332211</t>
  </si>
  <si>
    <t>13,2+14 "Objem čistého výkopu jámy č.4 a č.5"</t>
  </si>
  <si>
    <t>6,3+8,8 "Celkový zpětný zásyp jámy č.4 a č.5"</t>
  </si>
  <si>
    <t>-1227061727</t>
  </si>
  <si>
    <t>6,9+5,2 "Přebytečný výkopek pro jámu č.4 a č.5, viz. tab.1"</t>
  </si>
  <si>
    <t>1891861014</t>
  </si>
  <si>
    <t>12,1*10 "Přebytek výkopku*10 km"</t>
  </si>
  <si>
    <t>171201201</t>
  </si>
  <si>
    <t>Uložení sypaniny na skládky</t>
  </si>
  <si>
    <t>-1806694597</t>
  </si>
  <si>
    <t>Uložení sypaniny na skládku včetně poplatku</t>
  </si>
  <si>
    <t>171201201_1</t>
  </si>
  <si>
    <t>Uložení sypaniny na skládku (mezideponie) určenou pro zpětný zásyp</t>
  </si>
  <si>
    <t>-514560405</t>
  </si>
  <si>
    <t>2085059506</t>
  </si>
  <si>
    <t>(6,9+5,2)*1,9 "Přebytečný výkopek pro jámu č.4 a č.5, viz. tab.1*koef.množství"</t>
  </si>
  <si>
    <t>96820010</t>
  </si>
  <si>
    <t>743235017</t>
  </si>
  <si>
    <t>5,1+3,8 "Obsyp bez potrubí pro jámu č.4 a č.5, viz. tab.1"</t>
  </si>
  <si>
    <t>-2085234041</t>
  </si>
  <si>
    <t>((4*2)+(3*2)) "Délka*šířka jámy č.4 a č.5"</t>
  </si>
  <si>
    <t>1924930447</t>
  </si>
  <si>
    <t>4+3 "Délka jámy č.4 a č.5"</t>
  </si>
  <si>
    <t>1079986979</t>
  </si>
  <si>
    <t>5,5 "T-kus 45°"</t>
  </si>
  <si>
    <t>3599012_r2</t>
  </si>
  <si>
    <t>Monitoring stávajícího vodovodního potrubí DN600 včetně kamerového záznamu</t>
  </si>
  <si>
    <t>-1738296330</t>
  </si>
  <si>
    <t>Monitoring stávajícího vodovodního potrubí DN600</t>
  </si>
  <si>
    <t>(23-4-3)*2 "délka úseku relining-délka jámy č.4 a č.5 * počet průzkumů (před a po čištění)</t>
  </si>
  <si>
    <t>1932753740</t>
  </si>
  <si>
    <t>0,91+0,58 "úsek 5 + úsek 6- relining"</t>
  </si>
  <si>
    <t>-444505201</t>
  </si>
  <si>
    <t>1815966719</t>
  </si>
  <si>
    <t>4*2*0,1 "Délka* šířka jámy č.4* tl.podsypu"</t>
  </si>
  <si>
    <t>3*2*0,1 "Délka* šířka jámy č.5* tl.podsypu"</t>
  </si>
  <si>
    <t>1535406844</t>
  </si>
  <si>
    <t>(5,1+3,8)*1,9 "objem obsypu bez potrubí*koef. množství, viz. tab.1"</t>
  </si>
  <si>
    <t>-1498200286</t>
  </si>
  <si>
    <t>1,9*1,3*3 "Oblouk 45°, rozměry * počet stran (viz. výkres D.2.2.2.5)"</t>
  </si>
  <si>
    <t>283230R_01</t>
  </si>
  <si>
    <t>Termosmrštitelná manžeta včetně montáže - ochrana přírubového spoje DN 600 (těžká protikorozní ochrana)</t>
  </si>
  <si>
    <t>-144482183</t>
  </si>
  <si>
    <t>283230R_02</t>
  </si>
  <si>
    <t>Těsnění DN600 PN10 pro přírubový spoj</t>
  </si>
  <si>
    <t>291922303</t>
  </si>
  <si>
    <t>283230R_03</t>
  </si>
  <si>
    <t>Těsnění DN400 PN10 pro přírubový spoj</t>
  </si>
  <si>
    <t>368749964</t>
  </si>
  <si>
    <t>283230R_04</t>
  </si>
  <si>
    <t>Těsnění DN350 PN10 pro přírubový spoj</t>
  </si>
  <si>
    <t>-860007366</t>
  </si>
  <si>
    <t>850445921</t>
  </si>
  <si>
    <t>Výřez nebo výsek na potrubí z trub litinových tlakových DN 600 při opravách</t>
  </si>
  <si>
    <t>-1683542805</t>
  </si>
  <si>
    <t>Výřez nebo výsek na potrubí z trub litinových tlakových při opravách DN 600</t>
  </si>
  <si>
    <t>https://podminky.urs.cz/item/CS_URS_2023_02/850445921</t>
  </si>
  <si>
    <t>1+1 " jáma č.5 + jáma č.6"</t>
  </si>
  <si>
    <t>1578066192</t>
  </si>
  <si>
    <t>23 "Délka řadu DSO 01.3"</t>
  </si>
  <si>
    <t>FR400E350R</t>
  </si>
  <si>
    <t xml:space="preserve">přírubový přechod-redukce DN 400/350,  PN 10</t>
  </si>
  <si>
    <t>-1464039242</t>
  </si>
  <si>
    <t xml:space="preserve">Duktus FFR přírubový přechod-redukce DN 400/350,  PN 10</t>
  </si>
  <si>
    <t>FFR600E400R</t>
  </si>
  <si>
    <t xml:space="preserve">přírubový přechod-redukce DN 600/400,  PN 10</t>
  </si>
  <si>
    <t>-1141522521</t>
  </si>
  <si>
    <t xml:space="preserve">Duktus FFR přírubový přechod-redukce DN 600/400,  PN 10</t>
  </si>
  <si>
    <t>600E4000R</t>
  </si>
  <si>
    <t>T-kus DN 600/600, PN 10</t>
  </si>
  <si>
    <t>-6612301</t>
  </si>
  <si>
    <t>T-kus 45° DN 600/600, PN 10</t>
  </si>
  <si>
    <t>Poznámka k položce:_x000d_
povrch opatřen krycím modrým práškovým epoxidem dle GSK RAL min. 250µm, příslušenství pro přírubový spoj nutno připočítat</t>
  </si>
  <si>
    <t>1 "viz. výkres D.2.3,1"</t>
  </si>
  <si>
    <t>600E40R</t>
  </si>
  <si>
    <t>KOLENO 45° DN 600, PN 10</t>
  </si>
  <si>
    <t>955588051</t>
  </si>
  <si>
    <t>286531_r2</t>
  </si>
  <si>
    <t>Lemový nákružek PE100 SDR17 D560</t>
  </si>
  <si>
    <t>-985694659</t>
  </si>
  <si>
    <t>2 "viz. výkres D.2.3.1"</t>
  </si>
  <si>
    <t>DKT.X500_r1</t>
  </si>
  <si>
    <t>X zaslepovací příruba DN 600, PN 16</t>
  </si>
  <si>
    <t>1981620363</t>
  </si>
  <si>
    <t>X zaslepovací příruba DN 600, PN 16 včetně výstupu na spojku C52 a pro kulový kohout 2"</t>
  </si>
  <si>
    <t>1 "tlaková zkouška"</t>
  </si>
  <si>
    <t>FF700224W_r3</t>
  </si>
  <si>
    <t>Příruba PP/ocel PN10 560 DN600</t>
  </si>
  <si>
    <t>-343601947</t>
  </si>
  <si>
    <t>Poznámka k položce:_x000d_
Příruba PP s ocelovou výztuhou, barva černá - Příruba PP/ocel PN100 560 DN600</t>
  </si>
  <si>
    <t>286149_r2</t>
  </si>
  <si>
    <t>elektrospojka SDR 17 PE 100 PN 10 d 560</t>
  </si>
  <si>
    <t>-1417943891</t>
  </si>
  <si>
    <t>600E600P10R</t>
  </si>
  <si>
    <t>Přírubová tvarovka DN 600 dl. 600mm, PN 10</t>
  </si>
  <si>
    <t>-106473042</t>
  </si>
  <si>
    <t>61276_R2</t>
  </si>
  <si>
    <t xml:space="preserve">navařovací pás PE100 D560, SDR11,  elektro- D+M</t>
  </si>
  <si>
    <t>-312756606</t>
  </si>
  <si>
    <t xml:space="preserve">navařovací pás PE100 D560, SDR11,  elektro</t>
  </si>
  <si>
    <t>2*3 "dva fixní body po třech navařovacích tvarovkách"</t>
  </si>
  <si>
    <t>-2129875469</t>
  </si>
  <si>
    <t>4+3 "délka potrubí v jáme č.4 a č.5"</t>
  </si>
  <si>
    <t>-1202488097</t>
  </si>
  <si>
    <t>561709236</t>
  </si>
  <si>
    <t>28613123</t>
  </si>
  <si>
    <t>trubka vodovodní PE100 RC PN 10 SDR17 560x33,2mm</t>
  </si>
  <si>
    <t>-528773876</t>
  </si>
  <si>
    <t>22*1,2"potrubí pro relining* prořezy"</t>
  </si>
  <si>
    <t>8999131_r1</t>
  </si>
  <si>
    <t>Uzavírací manžeta chráničky potrubí D560 x D630</t>
  </si>
  <si>
    <t>-897049875</t>
  </si>
  <si>
    <t>Příruba z nerezové oceli DN600 PN16</t>
  </si>
  <si>
    <t>-896020276</t>
  </si>
  <si>
    <t>Mechanické pročištění ocelového potrubí DN 600</t>
  </si>
  <si>
    <t>1913399233</t>
  </si>
  <si>
    <t>Mechanické čištění usazenin, pročištění ocelového potrubí DN 600</t>
  </si>
  <si>
    <t>(23-4-3)*2 "(délka relining - délka jam) * počet čištění"</t>
  </si>
  <si>
    <t>1157665123</t>
  </si>
  <si>
    <t>15 "odstranění stávajících bloků v trase potrubí</t>
  </si>
  <si>
    <t>Mat1001c1</t>
  </si>
  <si>
    <t>vodotěsný uzavřený prostup + segmentové těsnění TLT DN 200</t>
  </si>
  <si>
    <t>-497461621</t>
  </si>
  <si>
    <t>2 "počet prostupů segmentové těsnění"</t>
  </si>
  <si>
    <t>Montáž prostupového těsnění DN 600</t>
  </si>
  <si>
    <t>556293683</t>
  </si>
  <si>
    <t>4516890</t>
  </si>
  <si>
    <t>380990693</t>
  </si>
  <si>
    <t>30*20 "Hmotnost suti* vzdálenost skládky"</t>
  </si>
  <si>
    <t>225075989</t>
  </si>
  <si>
    <t>662429470</t>
  </si>
  <si>
    <t>(6,9+5,2)*1,9 "přebytečný výkopek, viz. tab.1*koef.množství"</t>
  </si>
  <si>
    <t>149373517</t>
  </si>
  <si>
    <t>5,5*2 "objem betonových bloků * koef. množství"</t>
  </si>
  <si>
    <t>998273102</t>
  </si>
  <si>
    <t>Přesun hmot pro trubní vedení z trub litinových otevřený výkop</t>
  </si>
  <si>
    <t>-1611234497</t>
  </si>
  <si>
    <t>Přesun hmot pro trubní vedení hloubené z trub litinových pro vodovody nebo kanalizace v otevřeném výkopu dopravní vzdálenost do 15 m</t>
  </si>
  <si>
    <t>https://podminky.urs.cz/item/CS_URS_2023_02/998273102</t>
  </si>
  <si>
    <t>0,650 "redukce DN600/400"</t>
  </si>
  <si>
    <t>1973399747</t>
  </si>
  <si>
    <t>0,8 "hmotnost potrubí</t>
  </si>
  <si>
    <t>1340760537</t>
  </si>
  <si>
    <t>-1184541650</t>
  </si>
  <si>
    <t>3 "potrubí pro relining"</t>
  </si>
  <si>
    <t>-512621194</t>
  </si>
  <si>
    <t>4+3 "délka potrubí v jámě č.4 a č.5"</t>
  </si>
  <si>
    <t>8981311_r1</t>
  </si>
  <si>
    <t>Sanace vodovodního potrubí relining PE potrubím DN 560</t>
  </si>
  <si>
    <t>42909415</t>
  </si>
  <si>
    <t>Sanace vodovodního potrubí litinového, ocelového nebo betonového relining (protažení s volným mezikružím) PE potrubím DN 560</t>
  </si>
  <si>
    <t>23 "potrubí pro relining"</t>
  </si>
  <si>
    <t>736982183</t>
  </si>
  <si>
    <t>-1207128894</t>
  </si>
  <si>
    <t>3 "jáma č.3-5"</t>
  </si>
  <si>
    <t>857442122</t>
  </si>
  <si>
    <t>Montáž litinových tvarovek jednoosých přírubových otevřený výkop DN 600</t>
  </si>
  <si>
    <t>1224539840</t>
  </si>
  <si>
    <t>Montáž litinových tvarovek na potrubí litinovém tlakovém jednoosých na potrubí z trub přírubových v otevřeném výkopu, kanálu nebo v šachtě DN 600</t>
  </si>
  <si>
    <t>https://podminky.urs.cz/item/CS_URS_2023_02/857442122</t>
  </si>
  <si>
    <t>857444122</t>
  </si>
  <si>
    <t>Montáž litinových tvarovek odbočných přírubových otevřený výkop DN 600</t>
  </si>
  <si>
    <t>-1652784533</t>
  </si>
  <si>
    <t>Montáž litinových tvarovek na potrubí litinovém tlakovém odbočných na potrubí z trub přírubových v otevřeném výkopu, kanálu nebo v šachtě DN 600</t>
  </si>
  <si>
    <t>https://podminky.urs.cz/item/CS_URS_2023_02/857444122</t>
  </si>
  <si>
    <t>1 "T kus 45° 600/600"</t>
  </si>
  <si>
    <t>-1483677307</t>
  </si>
  <si>
    <t>871_r8</t>
  </si>
  <si>
    <t>Montáž potrubí z PE100 SDR 17 otevřený výkop svařovaných na tupo D 560 x 33,2 mm</t>
  </si>
  <si>
    <t>-1559668471</t>
  </si>
  <si>
    <t>Montáž vodovodního potrubí z plastů v otevřeném výkopu z polyetylenu PE 100 svařovaných na tupo SDR 17/PN10 D 560 x 33,2 mm</t>
  </si>
  <si>
    <t>23 "svařenec pro relining úsek č.5 a č.6"</t>
  </si>
  <si>
    <t>871_r9</t>
  </si>
  <si>
    <t>Úprava konců sanačního potrubí pro napojení - vyztužovací kroužky</t>
  </si>
  <si>
    <t>1540131639</t>
  </si>
  <si>
    <t>2*2 "počet upravovaných konců (začátek, konec sanovaného úseku)*počet sanovaných úseků"</t>
  </si>
  <si>
    <t>8713811_r3</t>
  </si>
  <si>
    <t>Montáž propojů D560 v montážních jámách a na napojení do objektu</t>
  </si>
  <si>
    <t>-95913879</t>
  </si>
  <si>
    <t>Montáž propojů z potrubí D560 v montážních jámách a v objektu. Propojení, spasování nového potrubí se stávajícím</t>
  </si>
  <si>
    <t>2+1+1"počet propojů relining D560; propoj jáma č.3 + propoj jáma č.4 + propoj jáma č.5"</t>
  </si>
  <si>
    <t>877381_r01</t>
  </si>
  <si>
    <t>Montáž elektrospojek na vodovodním potrubí z PE trub d 560</t>
  </si>
  <si>
    <t>440399564</t>
  </si>
  <si>
    <t>Montáž tvarovek na vodovodním plastovém potrubí z polyetylenu PE 100 elektrotvarovek SDR 11/PN16 spojek, oblouků nebo redukcí d 560</t>
  </si>
  <si>
    <t>2 "počet elektrospojek</t>
  </si>
  <si>
    <t>-1683458665</t>
  </si>
  <si>
    <t>DSO 02.1 - ODKALOVACÍ POTRUBÍ D560</t>
  </si>
  <si>
    <t>112151114</t>
  </si>
  <si>
    <t>Směrové kácení stromů s rozřezáním a odvětvením D kmene do 500 mm</t>
  </si>
  <si>
    <t>791717610</t>
  </si>
  <si>
    <t>Pokácení stromu směrové v celku s odřezáním kmene a s odvětvením průměru kmene přes 400 do 500 mm</t>
  </si>
  <si>
    <t>https://podminky.urs.cz/item/CS_URS_2023_02/112151114</t>
  </si>
  <si>
    <t>1 "strom č.6"</t>
  </si>
  <si>
    <t>-1962878245</t>
  </si>
  <si>
    <t>1273069153</t>
  </si>
  <si>
    <t>((6*1,2)+(3*2))*2 "Délka*šířka výkopu potrubí a jámy č.6, 2x doprava zpět"</t>
  </si>
  <si>
    <t>1127425606</t>
  </si>
  <si>
    <t>-1468673278</t>
  </si>
  <si>
    <t>1243287466</t>
  </si>
  <si>
    <t>((6*1,2)+(3*2))*4 "šířka* délka výkopu potrubí a jámy č.6 * čtyři strany"</t>
  </si>
  <si>
    <t>-2008392250</t>
  </si>
  <si>
    <t>1233476355</t>
  </si>
  <si>
    <t>14,8+12,5 "čistý výkop potrubí a jámy č.6, viz. tab.1"</t>
  </si>
  <si>
    <t>-1004530444</t>
  </si>
  <si>
    <t>(27+13,2)*0,8 "Pažení pro výkop potrubí a jámu č.6, viz. tab.1"</t>
  </si>
  <si>
    <t>-252114955</t>
  </si>
  <si>
    <t>(27+13,2)*0,2 "Pažení pro výkop potrubí a jámu č.6, viz. tab.1"</t>
  </si>
  <si>
    <t>209212843</t>
  </si>
  <si>
    <t>-1925722232</t>
  </si>
  <si>
    <t>1929453871</t>
  </si>
  <si>
    <t>14,8+12,5 "Objem čistého výkopu potrubí a jámy č.6"</t>
  </si>
  <si>
    <t>8,6+7,4 "Celkový zpětný zásyp potrubí a jámy č.6"</t>
  </si>
  <si>
    <t>-428021634</t>
  </si>
  <si>
    <t>6,2+5,2 "Přebytečný výkopek pro výkop potrubí a jámu č.6, viz. tab.1"</t>
  </si>
  <si>
    <t>-1773851178</t>
  </si>
  <si>
    <t>11,4*10 "Přebytek výkopku*10 km"</t>
  </si>
  <si>
    <t>871842288</t>
  </si>
  <si>
    <t>-137300457</t>
  </si>
  <si>
    <t>8,6+7,4 "Celkový zpětný zásyp výkopu potrubí a jámy č.6"</t>
  </si>
  <si>
    <t>532470961</t>
  </si>
  <si>
    <t>(6,2+5,2)*1,9 "Přebytečný výkopek pro výkop potrubí a jámu č.6, viz. tab.1*koef.množství"</t>
  </si>
  <si>
    <t>-768693670</t>
  </si>
  <si>
    <t>991096154</t>
  </si>
  <si>
    <t>4,0+3,8 "Obsyp bez potrubí výkopu a jámy č.6, viz. tab.1"</t>
  </si>
  <si>
    <t>687443586</t>
  </si>
  <si>
    <t>14,7*2 "Délka*šířka jámy č.6"</t>
  </si>
  <si>
    <t>-662132148</t>
  </si>
  <si>
    <t>3+6 "Délka jámy č.6 a výkopu"</t>
  </si>
  <si>
    <t>-1424002944</t>
  </si>
  <si>
    <t>1,2 "Oblouk 45°, viz výkres D.2.2.2.5"</t>
  </si>
  <si>
    <t>820800265</t>
  </si>
  <si>
    <t>(20-3-6)*2 "délka úseku relining-délka jámy č.6 a délka výkopu * počet průzkumů (před a po čištění)"</t>
  </si>
  <si>
    <t>475599950</t>
  </si>
  <si>
    <t>3*2*0,1 "Délka* šířka jámy č.6* tl.podsypu"</t>
  </si>
  <si>
    <t>6*1,2*0,1 "Délka* šířka výkopu* tl.podsypu"</t>
  </si>
  <si>
    <t>-180085130</t>
  </si>
  <si>
    <t>(4+3,8)*1,9 "objem obsypu bez potrubí*koef. množství, viz. tab.1"</t>
  </si>
  <si>
    <t>1022154127</t>
  </si>
  <si>
    <t>-1295842275</t>
  </si>
  <si>
    <t>-1104579492</t>
  </si>
  <si>
    <t>1+1 "ČS + výkop"</t>
  </si>
  <si>
    <t>-756046031</t>
  </si>
  <si>
    <t>20 "Délka řadu DSO 02.1"</t>
  </si>
  <si>
    <t>1875167273</t>
  </si>
  <si>
    <t>1978104012</t>
  </si>
  <si>
    <t>-479903593</t>
  </si>
  <si>
    <t>4 "viz. výkres D.2.3.1"</t>
  </si>
  <si>
    <t>-1532662393</t>
  </si>
  <si>
    <t>050828R</t>
  </si>
  <si>
    <t>Oblouk 45° PE100 SDR17 560</t>
  </si>
  <si>
    <t>1633784956</t>
  </si>
  <si>
    <t>Poznámka k položce:_x000d_
PE100 tvarovka, svařování na tupo, barva černá - Oblouk 45° PE100 SDR17 560</t>
  </si>
  <si>
    <t>845193456</t>
  </si>
  <si>
    <t>-638727722</t>
  </si>
  <si>
    <t>3+6 "délka potrubí v jáme č.6 a výkopu"</t>
  </si>
  <si>
    <t>-1690839485</t>
  </si>
  <si>
    <t>-87729778</t>
  </si>
  <si>
    <t>20*1,2 "potrubí pro relining*rezerva"</t>
  </si>
  <si>
    <t>-415539697</t>
  </si>
  <si>
    <t>-2045929976</t>
  </si>
  <si>
    <t>1+1 "jáma č.6 +výkop"</t>
  </si>
  <si>
    <t>Potrubí z nerezoceli svařované 609,6 x 6,35 mm</t>
  </si>
  <si>
    <t>920478315</t>
  </si>
  <si>
    <t>Potrubí z nerezoceli svařované 609,6 x 3,65 mm</t>
  </si>
  <si>
    <t>1,55 "Potrubí v ČS Blanice, viz. výkres D.2.3.1- kladečské schéma"</t>
  </si>
  <si>
    <t>1530867887</t>
  </si>
  <si>
    <t>NEREZOVÝ NÁVAREK 156,3x3 mm S PŘIVAŘENÝM KOLENEM 90° A PŘÍMOU ČÁSTÍ DN150</t>
  </si>
  <si>
    <t>0,22 "ČS Blanice D.2.3.1- kladečské schéma"</t>
  </si>
  <si>
    <t>709019685</t>
  </si>
  <si>
    <t>661856759</t>
  </si>
  <si>
    <t>-1742661737</t>
  </si>
  <si>
    <t>2 "na úseku č.7"</t>
  </si>
  <si>
    <t>-1896548413</t>
  </si>
  <si>
    <t>(20-3-6)*2 "(délka relining - délka jámy-výkopu) * počet čištění"</t>
  </si>
  <si>
    <t>-1981153646</t>
  </si>
  <si>
    <t>15 "odstranění stávajících bloků v trase potrubí"</t>
  </si>
  <si>
    <t>-1196792161</t>
  </si>
  <si>
    <t>-938007005</t>
  </si>
  <si>
    <t>-1169569850</t>
  </si>
  <si>
    <t>-2069232064</t>
  </si>
  <si>
    <t>550093298</t>
  </si>
  <si>
    <t>(6,2+5,2)*1,9 "přebytečný výkopek, viz. tab.1*koef.množství"</t>
  </si>
  <si>
    <t>-340586353</t>
  </si>
  <si>
    <t>1,2*2 "objem betonových bloků * koef. množství"</t>
  </si>
  <si>
    <t>-38329750</t>
  </si>
  <si>
    <t>-1303134596</t>
  </si>
  <si>
    <t>20 * 0,030 "délka řadu výkopem * hmotnost na bm"</t>
  </si>
  <si>
    <t>1720844451</t>
  </si>
  <si>
    <t>5 "potrubí pro relining"</t>
  </si>
  <si>
    <t>1436878512</t>
  </si>
  <si>
    <t>3+6 "délka potrubí v jámě č.6 a výkopu"</t>
  </si>
  <si>
    <t>38304976</t>
  </si>
  <si>
    <t>-1613854362</t>
  </si>
  <si>
    <t>2 "jámy č.3 a č.6"</t>
  </si>
  <si>
    <t>-640062120</t>
  </si>
  <si>
    <t>2 "Otočná příruba DN600, viz. výkres D.2.3.1"</t>
  </si>
  <si>
    <t>-1039451866</t>
  </si>
  <si>
    <t>14 "svařenec pro relining úsek č.7"</t>
  </si>
  <si>
    <t>-1022901139</t>
  </si>
  <si>
    <t>2*1 "počet upravovaných konců (začátek, konec sanovaného úseku)*počet sanovaných úseků"</t>
  </si>
  <si>
    <t>281581556</t>
  </si>
  <si>
    <t>1+1"počet propojů relining D560; propoj jáma č.6 + propoj výkop"</t>
  </si>
  <si>
    <t>-1227842504</t>
  </si>
  <si>
    <t>4 "počet elektrospojek</t>
  </si>
  <si>
    <t>-1376152723</t>
  </si>
  <si>
    <t>1 " úsek č.6"</t>
  </si>
  <si>
    <t>-510277773</t>
  </si>
  <si>
    <t>20 "potrubí pro relining"</t>
  </si>
  <si>
    <t>VON - VEDLEJŠÍ A OSTATNÍ NÁKLADY</t>
  </si>
  <si>
    <t xml:space="preserve">VRN - Vedlejší a ostatní  rozpočtové náklady</t>
  </si>
  <si>
    <t xml:space="preserve">    0 - Vedlejší a ostatní rozpočtové náklady</t>
  </si>
  <si>
    <t>VRN</t>
  </si>
  <si>
    <t xml:space="preserve">Vedlejší a ostatní  rozpočtové náklady</t>
  </si>
  <si>
    <t>Vedlejší a ostatní rozpočtové náklady</t>
  </si>
  <si>
    <t>1.01.</t>
  </si>
  <si>
    <t>Zařízení staveniště</t>
  </si>
  <si>
    <t>503502613</t>
  </si>
  <si>
    <t xml:space="preserve">Zařízení staveniště - viz  technické a všeobecné  podmínky</t>
  </si>
  <si>
    <t>1.02.</t>
  </si>
  <si>
    <t>Vytyčení inženýrských sítí</t>
  </si>
  <si>
    <t>-1151742966</t>
  </si>
  <si>
    <t>Vytyčení inženýrských sítí - viz technické podmínky</t>
  </si>
  <si>
    <t>1.03.</t>
  </si>
  <si>
    <t>Provizorní dopravní značení</t>
  </si>
  <si>
    <t>-136867170</t>
  </si>
  <si>
    <t>Provizorní dopravní značení - viz technické podmínky</t>
  </si>
  <si>
    <t>1.04.</t>
  </si>
  <si>
    <t>Geodetické práce (včetně geometrických plánů)</t>
  </si>
  <si>
    <t>530790207</t>
  </si>
  <si>
    <t xml:space="preserve">Geodetické práce (včetně geometrických plánů) -  viz technické podmínky</t>
  </si>
  <si>
    <t>1.05.</t>
  </si>
  <si>
    <t xml:space="preserve">Dokumentace skutečného provedení </t>
  </si>
  <si>
    <t>-1026336843</t>
  </si>
  <si>
    <t xml:space="preserve">Dokumentace skutečného provedení -  viz technické podmínky</t>
  </si>
  <si>
    <t>1.06.</t>
  </si>
  <si>
    <t xml:space="preserve">Realizační dokumentace stavby </t>
  </si>
  <si>
    <t>-822814273</t>
  </si>
  <si>
    <t>Realizační dokumentace stavby - viz technické podmínky</t>
  </si>
  <si>
    <t>1.07.</t>
  </si>
  <si>
    <t>Průzkumné práce, měření</t>
  </si>
  <si>
    <t>1858139189</t>
  </si>
  <si>
    <t xml:space="preserve">Průzkumné práce, měření  - viz technické podmínky</t>
  </si>
  <si>
    <t>1.08.</t>
  </si>
  <si>
    <t>Zkoušky na staveništi</t>
  </si>
  <si>
    <t>-1824746058</t>
  </si>
  <si>
    <t xml:space="preserve">Zkoušky na staveništi  - viz technické a všeobecné podmínky</t>
  </si>
  <si>
    <t>1.09.</t>
  </si>
  <si>
    <t>Aktualizace provozního řádu</t>
  </si>
  <si>
    <t>455205454</t>
  </si>
  <si>
    <t>Zpracování provozního řádu ATS - viz technické a všeobecné podmínky</t>
  </si>
  <si>
    <t>1.10.</t>
  </si>
  <si>
    <t>Kontrolní a zkušební plán, technologické postupy</t>
  </si>
  <si>
    <t>-1152446271</t>
  </si>
  <si>
    <t>1.11</t>
  </si>
  <si>
    <t>Provizorní příjezdové komunikace k objektům a řadům</t>
  </si>
  <si>
    <t>-1759646695</t>
  </si>
  <si>
    <t xml:space="preserve">Provizorní příjezdové komunikace k objektům a řadům - viz  technické podmínky kap. A.6.2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</si>
</sst>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151011" TargetMode="External" /><Relationship Id="rId2" Type="http://schemas.openxmlformats.org/officeDocument/2006/relationships/hyperlink" Target="https://podminky.urs.cz/item/CS_URS_2023_02/112151013" TargetMode="External" /><Relationship Id="rId3" Type="http://schemas.openxmlformats.org/officeDocument/2006/relationships/hyperlink" Target="https://podminky.urs.cz/item/CS_URS_2023_02/112251101" TargetMode="External" /><Relationship Id="rId4" Type="http://schemas.openxmlformats.org/officeDocument/2006/relationships/hyperlink" Target="https://podminky.urs.cz/item/CS_URS_2023_02/112251102" TargetMode="External" /><Relationship Id="rId5" Type="http://schemas.openxmlformats.org/officeDocument/2006/relationships/hyperlink" Target="https://podminky.urs.cz/item/CS_URS_2023_02/113107331" TargetMode="External" /><Relationship Id="rId6" Type="http://schemas.openxmlformats.org/officeDocument/2006/relationships/hyperlink" Target="https://podminky.urs.cz/item/CS_URS_2023_02/115101201" TargetMode="External" /><Relationship Id="rId7" Type="http://schemas.openxmlformats.org/officeDocument/2006/relationships/hyperlink" Target="https://podminky.urs.cz/item/CS_URS_2023_02/115101301" TargetMode="External" /><Relationship Id="rId8" Type="http://schemas.openxmlformats.org/officeDocument/2006/relationships/hyperlink" Target="https://podminky.urs.cz/item/CS_URS_2023_02/119003223" TargetMode="External" /><Relationship Id="rId9" Type="http://schemas.openxmlformats.org/officeDocument/2006/relationships/hyperlink" Target="https://podminky.urs.cz/item/CS_URS_2023_02/119003224" TargetMode="External" /><Relationship Id="rId10" Type="http://schemas.openxmlformats.org/officeDocument/2006/relationships/hyperlink" Target="https://podminky.urs.cz/item/CS_URS_2023_02/131253203" TargetMode="External" /><Relationship Id="rId11" Type="http://schemas.openxmlformats.org/officeDocument/2006/relationships/hyperlink" Target="https://podminky.urs.cz/item/CS_URS_2023_02/151101101" TargetMode="External" /><Relationship Id="rId12" Type="http://schemas.openxmlformats.org/officeDocument/2006/relationships/hyperlink" Target="https://podminky.urs.cz/item/CS_URS_2023_02/151101102" TargetMode="External" /><Relationship Id="rId13" Type="http://schemas.openxmlformats.org/officeDocument/2006/relationships/hyperlink" Target="https://podminky.urs.cz/item/CS_URS_2023_02/151101111" TargetMode="External" /><Relationship Id="rId14" Type="http://schemas.openxmlformats.org/officeDocument/2006/relationships/hyperlink" Target="https://podminky.urs.cz/item/CS_URS_2023_02/151101112" TargetMode="External" /><Relationship Id="rId15" Type="http://schemas.openxmlformats.org/officeDocument/2006/relationships/hyperlink" Target="https://podminky.urs.cz/item/CS_URS_2023_02/162451105" TargetMode="External" /><Relationship Id="rId16" Type="http://schemas.openxmlformats.org/officeDocument/2006/relationships/hyperlink" Target="https://podminky.urs.cz/item/CS_URS_2023_02/162751117" TargetMode="External" /><Relationship Id="rId17" Type="http://schemas.openxmlformats.org/officeDocument/2006/relationships/hyperlink" Target="https://podminky.urs.cz/item/CS_URS_2023_02/162751119" TargetMode="External" /><Relationship Id="rId18" Type="http://schemas.openxmlformats.org/officeDocument/2006/relationships/hyperlink" Target="https://podminky.urs.cz/item/CS_URS_2023_02/167151111" TargetMode="External" /><Relationship Id="rId19" Type="http://schemas.openxmlformats.org/officeDocument/2006/relationships/hyperlink" Target="https://podminky.urs.cz/item/CS_URS_2023_02/171251201" TargetMode="External" /><Relationship Id="rId20" Type="http://schemas.openxmlformats.org/officeDocument/2006/relationships/hyperlink" Target="https://podminky.urs.cz/item/CS_URS_2023_02/171201221" TargetMode="External" /><Relationship Id="rId21" Type="http://schemas.openxmlformats.org/officeDocument/2006/relationships/hyperlink" Target="https://podminky.urs.cz/item/CS_URS_2023_02/174101101" TargetMode="External" /><Relationship Id="rId22" Type="http://schemas.openxmlformats.org/officeDocument/2006/relationships/hyperlink" Target="https://podminky.urs.cz/item/CS_URS_2023_02/175111101" TargetMode="External" /><Relationship Id="rId23" Type="http://schemas.openxmlformats.org/officeDocument/2006/relationships/hyperlink" Target="https://podminky.urs.cz/item/CS_URS_2023_02/181006113" TargetMode="External" /><Relationship Id="rId24" Type="http://schemas.openxmlformats.org/officeDocument/2006/relationships/hyperlink" Target="https://podminky.urs.cz/item/CS_URS_2023_02/212750101" TargetMode="External" /><Relationship Id="rId25" Type="http://schemas.openxmlformats.org/officeDocument/2006/relationships/hyperlink" Target="https://podminky.urs.cz/item/CS_URS_2023_02/275311126" TargetMode="External" /><Relationship Id="rId26" Type="http://schemas.openxmlformats.org/officeDocument/2006/relationships/hyperlink" Target="https://podminky.urs.cz/item/CS_URS_2023_02/850395921" TargetMode="External" /><Relationship Id="rId27" Type="http://schemas.openxmlformats.org/officeDocument/2006/relationships/hyperlink" Target="https://podminky.urs.cz/item/CS_URS_2023_02/892421111" TargetMode="External" /><Relationship Id="rId28" Type="http://schemas.openxmlformats.org/officeDocument/2006/relationships/hyperlink" Target="https://podminky.urs.cz/item/CS_URS_2023_02/892442111" TargetMode="External" /><Relationship Id="rId29" Type="http://schemas.openxmlformats.org/officeDocument/2006/relationships/hyperlink" Target="https://podminky.urs.cz/item/CS_URS_2023_02/891391112" TargetMode="External" /><Relationship Id="rId30" Type="http://schemas.openxmlformats.org/officeDocument/2006/relationships/hyperlink" Target="https://podminky.urs.cz/item/CS_URS_2023_02/891241112" TargetMode="External" /><Relationship Id="rId31" Type="http://schemas.openxmlformats.org/officeDocument/2006/relationships/hyperlink" Target="https://podminky.urs.cz/item/CS_URS_2023_02/891311112" TargetMode="External" /><Relationship Id="rId32" Type="http://schemas.openxmlformats.org/officeDocument/2006/relationships/hyperlink" Target="https://podminky.urs.cz/item/CS_URS_2023_02/899913166" TargetMode="External" /><Relationship Id="rId33" Type="http://schemas.openxmlformats.org/officeDocument/2006/relationships/hyperlink" Target="https://podminky.urs.cz/item/CS_URS_2023_02/961044111" TargetMode="External" /><Relationship Id="rId34" Type="http://schemas.openxmlformats.org/officeDocument/2006/relationships/hyperlink" Target="https://podminky.urs.cz/item/CS_URS_2023_02/997002511" TargetMode="External" /><Relationship Id="rId35" Type="http://schemas.openxmlformats.org/officeDocument/2006/relationships/hyperlink" Target="https://podminky.urs.cz/item/CS_URS_2023_02/997002519" TargetMode="External" /><Relationship Id="rId36" Type="http://schemas.openxmlformats.org/officeDocument/2006/relationships/hyperlink" Target="https://podminky.urs.cz/item/CS_URS_2023_02/997002611" TargetMode="External" /><Relationship Id="rId37" Type="http://schemas.openxmlformats.org/officeDocument/2006/relationships/hyperlink" Target="https://podminky.urs.cz/item/CS_URS_2023_02/997221655" TargetMode="External" /><Relationship Id="rId38" Type="http://schemas.openxmlformats.org/officeDocument/2006/relationships/hyperlink" Target="https://podminky.urs.cz/item/CS_URS_2023_02/997221861" TargetMode="External" /><Relationship Id="rId39" Type="http://schemas.openxmlformats.org/officeDocument/2006/relationships/hyperlink" Target="https://podminky.urs.cz/item/CS_URS_2023_02/998273112" TargetMode="External" /><Relationship Id="rId40" Type="http://schemas.openxmlformats.org/officeDocument/2006/relationships/hyperlink" Target="https://podminky.urs.cz/item/CS_URS_2023_02/998276101" TargetMode="External" /><Relationship Id="rId41" Type="http://schemas.openxmlformats.org/officeDocument/2006/relationships/hyperlink" Target="https://podminky.urs.cz/item/CS_URS_2023_02/998276124" TargetMode="External" /><Relationship Id="rId42" Type="http://schemas.openxmlformats.org/officeDocument/2006/relationships/hyperlink" Target="https://podminky.urs.cz/item/CS_URS_2023_02/230085140" TargetMode="External" /><Relationship Id="rId43" Type="http://schemas.openxmlformats.org/officeDocument/2006/relationships/hyperlink" Target="https://podminky.urs.cz/item/CS_URS_2023_02/857392122" TargetMode="External" /><Relationship Id="rId44" Type="http://schemas.openxmlformats.org/officeDocument/2006/relationships/hyperlink" Target="https://podminky.urs.cz/item/CS_URS_2023_02/871381152" TargetMode="External" /><Relationship Id="rId45" Type="http://schemas.openxmlformats.org/officeDocument/2006/relationships/hyperlink" Target="https://podminky.urs.cz/item/CS_URS_2023_02/877381101" TargetMode="External" /><Relationship Id="rId46" Type="http://schemas.openxmlformats.org/officeDocument/2006/relationships/hyperlink" Target="https://podminky.urs.cz/item/CS_URS_2023_02/898131150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151011" TargetMode="External" /><Relationship Id="rId2" Type="http://schemas.openxmlformats.org/officeDocument/2006/relationships/hyperlink" Target="https://podminky.urs.cz/item/CS_URS_2023_02/112251101" TargetMode="External" /><Relationship Id="rId3" Type="http://schemas.openxmlformats.org/officeDocument/2006/relationships/hyperlink" Target="https://podminky.urs.cz/item/CS_URS_2023_02/181006113" TargetMode="External" /><Relationship Id="rId4" Type="http://schemas.openxmlformats.org/officeDocument/2006/relationships/hyperlink" Target="https://podminky.urs.cz/item/CS_URS_2023_02/115101201" TargetMode="External" /><Relationship Id="rId5" Type="http://schemas.openxmlformats.org/officeDocument/2006/relationships/hyperlink" Target="https://podminky.urs.cz/item/CS_URS_2023_02/115101301" TargetMode="External" /><Relationship Id="rId6" Type="http://schemas.openxmlformats.org/officeDocument/2006/relationships/hyperlink" Target="https://podminky.urs.cz/item/CS_URS_2023_02/131253104" TargetMode="External" /><Relationship Id="rId7" Type="http://schemas.openxmlformats.org/officeDocument/2006/relationships/hyperlink" Target="https://podminky.urs.cz/item/CS_URS_2023_02/119003223" TargetMode="External" /><Relationship Id="rId8" Type="http://schemas.openxmlformats.org/officeDocument/2006/relationships/hyperlink" Target="https://podminky.urs.cz/item/CS_URS_2023_02/119003224" TargetMode="External" /><Relationship Id="rId9" Type="http://schemas.openxmlformats.org/officeDocument/2006/relationships/hyperlink" Target="https://podminky.urs.cz/item/CS_URS_2023_02/121101201" TargetMode="External" /><Relationship Id="rId10" Type="http://schemas.openxmlformats.org/officeDocument/2006/relationships/hyperlink" Target="https://podminky.urs.cz/item/CS_URS_2023_02/162301301" TargetMode="External" /><Relationship Id="rId11" Type="http://schemas.openxmlformats.org/officeDocument/2006/relationships/hyperlink" Target="https://podminky.urs.cz/item/CS_URS_2023_02/151101101" TargetMode="External" /><Relationship Id="rId12" Type="http://schemas.openxmlformats.org/officeDocument/2006/relationships/hyperlink" Target="https://podminky.urs.cz/item/CS_URS_2023_02/151101102" TargetMode="External" /><Relationship Id="rId13" Type="http://schemas.openxmlformats.org/officeDocument/2006/relationships/hyperlink" Target="https://podminky.urs.cz/item/CS_URS_2023_02/151101111" TargetMode="External" /><Relationship Id="rId14" Type="http://schemas.openxmlformats.org/officeDocument/2006/relationships/hyperlink" Target="https://podminky.urs.cz/item/CS_URS_2023_02/151101112" TargetMode="External" /><Relationship Id="rId15" Type="http://schemas.openxmlformats.org/officeDocument/2006/relationships/hyperlink" Target="https://podminky.urs.cz/item/CS_URS_2023_02/162451105" TargetMode="External" /><Relationship Id="rId16" Type="http://schemas.openxmlformats.org/officeDocument/2006/relationships/hyperlink" Target="https://podminky.urs.cz/item/CS_URS_2023_02/162751117" TargetMode="External" /><Relationship Id="rId17" Type="http://schemas.openxmlformats.org/officeDocument/2006/relationships/hyperlink" Target="https://podminky.urs.cz/item/CS_URS_2023_02/162751119" TargetMode="External" /><Relationship Id="rId18" Type="http://schemas.openxmlformats.org/officeDocument/2006/relationships/hyperlink" Target="https://podminky.urs.cz/item/CS_URS_2023_02/171251201" TargetMode="External" /><Relationship Id="rId19" Type="http://schemas.openxmlformats.org/officeDocument/2006/relationships/hyperlink" Target="https://podminky.urs.cz/item/CS_URS_2023_02/171201221" TargetMode="External" /><Relationship Id="rId20" Type="http://schemas.openxmlformats.org/officeDocument/2006/relationships/hyperlink" Target="https://podminky.urs.cz/item/CS_URS_2023_02/174101101" TargetMode="External" /><Relationship Id="rId21" Type="http://schemas.openxmlformats.org/officeDocument/2006/relationships/hyperlink" Target="https://podminky.urs.cz/item/CS_URS_2023_02/175111101" TargetMode="External" /><Relationship Id="rId22" Type="http://schemas.openxmlformats.org/officeDocument/2006/relationships/hyperlink" Target="https://podminky.urs.cz/item/CS_URS_2023_02/181006113" TargetMode="External" /><Relationship Id="rId23" Type="http://schemas.openxmlformats.org/officeDocument/2006/relationships/hyperlink" Target="https://podminky.urs.cz/item/CS_URS_2023_02/212750101" TargetMode="External" /><Relationship Id="rId24" Type="http://schemas.openxmlformats.org/officeDocument/2006/relationships/hyperlink" Target="https://podminky.urs.cz/item/CS_URS_2023_02/275311126" TargetMode="External" /><Relationship Id="rId25" Type="http://schemas.openxmlformats.org/officeDocument/2006/relationships/hyperlink" Target="https://podminky.urs.cz/item/CS_URS_2023_02/850395921" TargetMode="External" /><Relationship Id="rId26" Type="http://schemas.openxmlformats.org/officeDocument/2006/relationships/hyperlink" Target="https://podminky.urs.cz/item/CS_URS_2023_02/892421111" TargetMode="External" /><Relationship Id="rId27" Type="http://schemas.openxmlformats.org/officeDocument/2006/relationships/hyperlink" Target="https://podminky.urs.cz/item/CS_URS_2023_02/961044111" TargetMode="External" /><Relationship Id="rId28" Type="http://schemas.openxmlformats.org/officeDocument/2006/relationships/hyperlink" Target="https://podminky.urs.cz/item/CS_URS_2023_02/997002511" TargetMode="External" /><Relationship Id="rId29" Type="http://schemas.openxmlformats.org/officeDocument/2006/relationships/hyperlink" Target="https://podminky.urs.cz/item/CS_URS_2023_02/997002519" TargetMode="External" /><Relationship Id="rId30" Type="http://schemas.openxmlformats.org/officeDocument/2006/relationships/hyperlink" Target="https://podminky.urs.cz/item/CS_URS_2023_02/997002611" TargetMode="External" /><Relationship Id="rId31" Type="http://schemas.openxmlformats.org/officeDocument/2006/relationships/hyperlink" Target="https://podminky.urs.cz/item/CS_URS_2023_02/997221655" TargetMode="External" /><Relationship Id="rId32" Type="http://schemas.openxmlformats.org/officeDocument/2006/relationships/hyperlink" Target="https://podminky.urs.cz/item/CS_URS_2023_02/997221861" TargetMode="External" /><Relationship Id="rId33" Type="http://schemas.openxmlformats.org/officeDocument/2006/relationships/hyperlink" Target="https://podminky.urs.cz/item/CS_URS_2023_02/998276101" TargetMode="External" /><Relationship Id="rId34" Type="http://schemas.openxmlformats.org/officeDocument/2006/relationships/hyperlink" Target="https://podminky.urs.cz/item/CS_URS_2023_02/998276124" TargetMode="External" /><Relationship Id="rId35" Type="http://schemas.openxmlformats.org/officeDocument/2006/relationships/hyperlink" Target="https://podminky.urs.cz/item/CS_URS_2023_02/230085140" TargetMode="External" /><Relationship Id="rId36" Type="http://schemas.openxmlformats.org/officeDocument/2006/relationships/hyperlink" Target="https://podminky.urs.cz/item/CS_URS_2023_02/857392122" TargetMode="External" /><Relationship Id="rId37" Type="http://schemas.openxmlformats.org/officeDocument/2006/relationships/hyperlink" Target="https://podminky.urs.cz/item/CS_URS_2023_02/898131150" TargetMode="External" /><Relationship Id="rId38" Type="http://schemas.openxmlformats.org/officeDocument/2006/relationships/hyperlink" Target="https://podminky.urs.cz/item/CS_URS_2023_02/871381152" TargetMode="External" /><Relationship Id="rId39" Type="http://schemas.openxmlformats.org/officeDocument/2006/relationships/hyperlink" Target="https://podminky.urs.cz/item/CS_URS_2023_02/877381101" TargetMode="External" /><Relationship Id="rId4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151012" TargetMode="External" /><Relationship Id="rId2" Type="http://schemas.openxmlformats.org/officeDocument/2006/relationships/hyperlink" Target="https://podminky.urs.cz/item/CS_URS_2023_02/112251101" TargetMode="External" /><Relationship Id="rId3" Type="http://schemas.openxmlformats.org/officeDocument/2006/relationships/hyperlink" Target="https://podminky.urs.cz/item/CS_URS_2023_02/119003223" TargetMode="External" /><Relationship Id="rId4" Type="http://schemas.openxmlformats.org/officeDocument/2006/relationships/hyperlink" Target="https://podminky.urs.cz/item/CS_URS_2023_02/119003224" TargetMode="External" /><Relationship Id="rId5" Type="http://schemas.openxmlformats.org/officeDocument/2006/relationships/hyperlink" Target="https://podminky.urs.cz/item/CS_URS_2023_02/131253104" TargetMode="External" /><Relationship Id="rId6" Type="http://schemas.openxmlformats.org/officeDocument/2006/relationships/hyperlink" Target="https://podminky.urs.cz/item/CS_URS_2023_02/151101101" TargetMode="External" /><Relationship Id="rId7" Type="http://schemas.openxmlformats.org/officeDocument/2006/relationships/hyperlink" Target="https://podminky.urs.cz/item/CS_URS_2023_02/151101102" TargetMode="External" /><Relationship Id="rId8" Type="http://schemas.openxmlformats.org/officeDocument/2006/relationships/hyperlink" Target="https://podminky.urs.cz/item/CS_URS_2023_02/151101111" TargetMode="External" /><Relationship Id="rId9" Type="http://schemas.openxmlformats.org/officeDocument/2006/relationships/hyperlink" Target="https://podminky.urs.cz/item/CS_URS_2023_02/151101112" TargetMode="External" /><Relationship Id="rId10" Type="http://schemas.openxmlformats.org/officeDocument/2006/relationships/hyperlink" Target="https://podminky.urs.cz/item/CS_URS_2023_02/162451105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71201221" TargetMode="External" /><Relationship Id="rId14" Type="http://schemas.openxmlformats.org/officeDocument/2006/relationships/hyperlink" Target="https://podminky.urs.cz/item/CS_URS_2023_02/174101101" TargetMode="External" /><Relationship Id="rId15" Type="http://schemas.openxmlformats.org/officeDocument/2006/relationships/hyperlink" Target="https://podminky.urs.cz/item/CS_URS_2023_02/175111101" TargetMode="External" /><Relationship Id="rId16" Type="http://schemas.openxmlformats.org/officeDocument/2006/relationships/hyperlink" Target="https://podminky.urs.cz/item/CS_URS_2023_02/181006113" TargetMode="External" /><Relationship Id="rId17" Type="http://schemas.openxmlformats.org/officeDocument/2006/relationships/hyperlink" Target="https://podminky.urs.cz/item/CS_URS_2023_02/212750101" TargetMode="External" /><Relationship Id="rId18" Type="http://schemas.openxmlformats.org/officeDocument/2006/relationships/hyperlink" Target="https://podminky.urs.cz/item/CS_URS_2023_02/275311126" TargetMode="External" /><Relationship Id="rId19" Type="http://schemas.openxmlformats.org/officeDocument/2006/relationships/hyperlink" Target="https://podminky.urs.cz/item/CS_URS_2023_02/850445921" TargetMode="External" /><Relationship Id="rId20" Type="http://schemas.openxmlformats.org/officeDocument/2006/relationships/hyperlink" Target="https://podminky.urs.cz/item/CS_URS_2023_02/892421111" TargetMode="External" /><Relationship Id="rId21" Type="http://schemas.openxmlformats.org/officeDocument/2006/relationships/hyperlink" Target="https://podminky.urs.cz/item/CS_URS_2023_02/961044111" TargetMode="External" /><Relationship Id="rId22" Type="http://schemas.openxmlformats.org/officeDocument/2006/relationships/hyperlink" Target="https://podminky.urs.cz/item/CS_URS_2023_02/997002511" TargetMode="External" /><Relationship Id="rId23" Type="http://schemas.openxmlformats.org/officeDocument/2006/relationships/hyperlink" Target="https://podminky.urs.cz/item/CS_URS_2023_02/997002519" TargetMode="External" /><Relationship Id="rId24" Type="http://schemas.openxmlformats.org/officeDocument/2006/relationships/hyperlink" Target="https://podminky.urs.cz/item/CS_URS_2023_02/997002611" TargetMode="External" /><Relationship Id="rId25" Type="http://schemas.openxmlformats.org/officeDocument/2006/relationships/hyperlink" Target="https://podminky.urs.cz/item/CS_URS_2023_02/997221655" TargetMode="External" /><Relationship Id="rId26" Type="http://schemas.openxmlformats.org/officeDocument/2006/relationships/hyperlink" Target="https://podminky.urs.cz/item/CS_URS_2023_02/997221861" TargetMode="External" /><Relationship Id="rId27" Type="http://schemas.openxmlformats.org/officeDocument/2006/relationships/hyperlink" Target="https://podminky.urs.cz/item/CS_URS_2023_02/998273102" TargetMode="External" /><Relationship Id="rId28" Type="http://schemas.openxmlformats.org/officeDocument/2006/relationships/hyperlink" Target="https://podminky.urs.cz/item/CS_URS_2023_02/998276101" TargetMode="External" /><Relationship Id="rId29" Type="http://schemas.openxmlformats.org/officeDocument/2006/relationships/hyperlink" Target="https://podminky.urs.cz/item/CS_URS_2023_02/998276124" TargetMode="External" /><Relationship Id="rId30" Type="http://schemas.openxmlformats.org/officeDocument/2006/relationships/hyperlink" Target="https://podminky.urs.cz/item/CS_URS_2023_02/230085140" TargetMode="External" /><Relationship Id="rId31" Type="http://schemas.openxmlformats.org/officeDocument/2006/relationships/hyperlink" Target="https://podminky.urs.cz/item/CS_URS_2023_02/857442122" TargetMode="External" /><Relationship Id="rId32" Type="http://schemas.openxmlformats.org/officeDocument/2006/relationships/hyperlink" Target="https://podminky.urs.cz/item/CS_URS_2023_02/857444122" TargetMode="External" /><Relationship Id="rId3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151114" TargetMode="External" /><Relationship Id="rId2" Type="http://schemas.openxmlformats.org/officeDocument/2006/relationships/hyperlink" Target="https://podminky.urs.cz/item/CS_URS_2023_02/112251102" TargetMode="External" /><Relationship Id="rId3" Type="http://schemas.openxmlformats.org/officeDocument/2006/relationships/hyperlink" Target="https://podminky.urs.cz/item/CS_URS_2023_02/119003223" TargetMode="External" /><Relationship Id="rId4" Type="http://schemas.openxmlformats.org/officeDocument/2006/relationships/hyperlink" Target="https://podminky.urs.cz/item/CS_URS_2023_02/119003224" TargetMode="External" /><Relationship Id="rId5" Type="http://schemas.openxmlformats.org/officeDocument/2006/relationships/hyperlink" Target="https://podminky.urs.cz/item/CS_URS_2023_02/131253104" TargetMode="External" /><Relationship Id="rId6" Type="http://schemas.openxmlformats.org/officeDocument/2006/relationships/hyperlink" Target="https://podminky.urs.cz/item/CS_URS_2023_02/151101101" TargetMode="External" /><Relationship Id="rId7" Type="http://schemas.openxmlformats.org/officeDocument/2006/relationships/hyperlink" Target="https://podminky.urs.cz/item/CS_URS_2023_02/151101102" TargetMode="External" /><Relationship Id="rId8" Type="http://schemas.openxmlformats.org/officeDocument/2006/relationships/hyperlink" Target="https://podminky.urs.cz/item/CS_URS_2023_02/151101111" TargetMode="External" /><Relationship Id="rId9" Type="http://schemas.openxmlformats.org/officeDocument/2006/relationships/hyperlink" Target="https://podminky.urs.cz/item/CS_URS_2023_02/151101112" TargetMode="External" /><Relationship Id="rId10" Type="http://schemas.openxmlformats.org/officeDocument/2006/relationships/hyperlink" Target="https://podminky.urs.cz/item/CS_URS_2023_02/162451105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71201221" TargetMode="External" /><Relationship Id="rId14" Type="http://schemas.openxmlformats.org/officeDocument/2006/relationships/hyperlink" Target="https://podminky.urs.cz/item/CS_URS_2023_02/174101101" TargetMode="External" /><Relationship Id="rId15" Type="http://schemas.openxmlformats.org/officeDocument/2006/relationships/hyperlink" Target="https://podminky.urs.cz/item/CS_URS_2023_02/175111101" TargetMode="External" /><Relationship Id="rId16" Type="http://schemas.openxmlformats.org/officeDocument/2006/relationships/hyperlink" Target="https://podminky.urs.cz/item/CS_URS_2023_02/181006113" TargetMode="External" /><Relationship Id="rId17" Type="http://schemas.openxmlformats.org/officeDocument/2006/relationships/hyperlink" Target="https://podminky.urs.cz/item/CS_URS_2023_02/212750101" TargetMode="External" /><Relationship Id="rId18" Type="http://schemas.openxmlformats.org/officeDocument/2006/relationships/hyperlink" Target="https://podminky.urs.cz/item/CS_URS_2023_02/275311126" TargetMode="External" /><Relationship Id="rId19" Type="http://schemas.openxmlformats.org/officeDocument/2006/relationships/hyperlink" Target="https://podminky.urs.cz/item/CS_URS_2023_02/850445921" TargetMode="External" /><Relationship Id="rId20" Type="http://schemas.openxmlformats.org/officeDocument/2006/relationships/hyperlink" Target="https://podminky.urs.cz/item/CS_URS_2023_02/892421111" TargetMode="External" /><Relationship Id="rId21" Type="http://schemas.openxmlformats.org/officeDocument/2006/relationships/hyperlink" Target="https://podminky.urs.cz/item/CS_URS_2023_02/961044111" TargetMode="External" /><Relationship Id="rId22" Type="http://schemas.openxmlformats.org/officeDocument/2006/relationships/hyperlink" Target="https://podminky.urs.cz/item/CS_URS_2023_02/997002511" TargetMode="External" /><Relationship Id="rId23" Type="http://schemas.openxmlformats.org/officeDocument/2006/relationships/hyperlink" Target="https://podminky.urs.cz/item/CS_URS_2023_02/997002519" TargetMode="External" /><Relationship Id="rId24" Type="http://schemas.openxmlformats.org/officeDocument/2006/relationships/hyperlink" Target="https://podminky.urs.cz/item/CS_URS_2023_02/997002611" TargetMode="External" /><Relationship Id="rId25" Type="http://schemas.openxmlformats.org/officeDocument/2006/relationships/hyperlink" Target="https://podminky.urs.cz/item/CS_URS_2023_02/997221655" TargetMode="External" /><Relationship Id="rId26" Type="http://schemas.openxmlformats.org/officeDocument/2006/relationships/hyperlink" Target="https://podminky.urs.cz/item/CS_URS_2023_02/997221861" TargetMode="External" /><Relationship Id="rId27" Type="http://schemas.openxmlformats.org/officeDocument/2006/relationships/hyperlink" Target="https://podminky.urs.cz/item/CS_URS_2023_02/998273112" TargetMode="External" /><Relationship Id="rId28" Type="http://schemas.openxmlformats.org/officeDocument/2006/relationships/hyperlink" Target="https://podminky.urs.cz/item/CS_URS_2023_02/998276101" TargetMode="External" /><Relationship Id="rId29" Type="http://schemas.openxmlformats.org/officeDocument/2006/relationships/hyperlink" Target="https://podminky.urs.cz/item/CS_URS_2023_02/230085140" TargetMode="External" /><Relationship Id="rId30" Type="http://schemas.openxmlformats.org/officeDocument/2006/relationships/hyperlink" Target="https://podminky.urs.cz/item/CS_URS_2023_02/857442122" TargetMode="External" /><Relationship Id="rId3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56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ROUND(AX94,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ROUND(AY94,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G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G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0060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G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Odkalovací potrubí z UK Blanice_2023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15. 11. 2023</v>
      </c>
      <c r="AN87" s="79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15.1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38"/>
    </row>
    <row r="90" s="2" customFormat="1" ht="25.6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>Vodohospodářský rozvoj a výstavba a.s.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8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2"/>
      <c r="BG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1" t="s">
        <v>72</v>
      </c>
      <c r="BE92" s="101" t="s">
        <v>73</v>
      </c>
      <c r="BF92" s="102" t="s">
        <v>74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SUM(AG94,AV94)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ROUND(SUM(AT95:AT99),2)</f>
        <v>0</v>
      </c>
      <c r="AU94" s="115">
        <f>ROUND(SUM(AU95:AU99),2)</f>
        <v>0</v>
      </c>
      <c r="AV94" s="115">
        <f>ROUND(SUM(AX94:AY94),2)</f>
        <v>0</v>
      </c>
      <c r="AW94" s="116">
        <f>ROUND(SUM(AW95:AW99),5)</f>
        <v>0</v>
      </c>
      <c r="AX94" s="115">
        <f>ROUND(BB94*L29,2)</f>
        <v>0</v>
      </c>
      <c r="AY94" s="115">
        <f>ROUND(BC94*L30,2)</f>
        <v>0</v>
      </c>
      <c r="AZ94" s="115">
        <f>ROUND(BD94*L29,2)</f>
        <v>0</v>
      </c>
      <c r="BA94" s="115">
        <f>ROUND(BE94*L30,2)</f>
        <v>0</v>
      </c>
      <c r="BB94" s="115">
        <f>ROUND(SUM(BB95:BB99),2)</f>
        <v>0</v>
      </c>
      <c r="BC94" s="115">
        <f>ROUND(SUM(BC95:BC99),2)</f>
        <v>0</v>
      </c>
      <c r="BD94" s="115">
        <f>ROUND(SUM(BD95:BD99),2)</f>
        <v>0</v>
      </c>
      <c r="BE94" s="115">
        <f>ROUND(SUM(BE95:BE99),2)</f>
        <v>0</v>
      </c>
      <c r="BF94" s="117">
        <f>ROUND(SUM(BF95:BF99),2)</f>
        <v>0</v>
      </c>
      <c r="BG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6</v>
      </c>
      <c r="BX94" s="118" t="s">
        <v>80</v>
      </c>
      <c r="CL94" s="118" t="s">
        <v>1</v>
      </c>
    </row>
    <row r="95" s="7" customFormat="1" ht="24.7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'DSO 01.1 - ODKALOVACÍ POT...'!K32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84</v>
      </c>
      <c r="AR95" s="127"/>
      <c r="AS95" s="128">
        <f>'DSO 01.1 - ODKALOVACÍ POT...'!K30</f>
        <v>0</v>
      </c>
      <c r="AT95" s="129">
        <f>'DSO 01.1 - ODKALOVACÍ POT...'!K31</f>
        <v>0</v>
      </c>
      <c r="AU95" s="129">
        <v>0</v>
      </c>
      <c r="AV95" s="129">
        <f>ROUND(SUM(AX95:AY95),2)</f>
        <v>0</v>
      </c>
      <c r="AW95" s="130">
        <f>'DSO 01.1 - ODKALOVACÍ POT...'!T131</f>
        <v>0</v>
      </c>
      <c r="AX95" s="129">
        <f>'DSO 01.1 - ODKALOVACÍ POT...'!K35</f>
        <v>0</v>
      </c>
      <c r="AY95" s="129">
        <f>'DSO 01.1 - ODKALOVACÍ POT...'!K36</f>
        <v>0</v>
      </c>
      <c r="AZ95" s="129">
        <f>'DSO 01.1 - ODKALOVACÍ POT...'!K37</f>
        <v>0</v>
      </c>
      <c r="BA95" s="129">
        <f>'DSO 01.1 - ODKALOVACÍ POT...'!K38</f>
        <v>0</v>
      </c>
      <c r="BB95" s="129">
        <f>'DSO 01.1 - ODKALOVACÍ POT...'!F35</f>
        <v>0</v>
      </c>
      <c r="BC95" s="129">
        <f>'DSO 01.1 - ODKALOVACÍ POT...'!F36</f>
        <v>0</v>
      </c>
      <c r="BD95" s="129">
        <f>'DSO 01.1 - ODKALOVACÍ POT...'!F37</f>
        <v>0</v>
      </c>
      <c r="BE95" s="129">
        <f>'DSO 01.1 - ODKALOVACÍ POT...'!F38</f>
        <v>0</v>
      </c>
      <c r="BF95" s="131">
        <f>'DSO 01.1 - ODKALOVACÍ POT...'!F39</f>
        <v>0</v>
      </c>
      <c r="BG95" s="7"/>
      <c r="BT95" s="132" t="s">
        <v>85</v>
      </c>
      <c r="BV95" s="132" t="s">
        <v>79</v>
      </c>
      <c r="BW95" s="132" t="s">
        <v>86</v>
      </c>
      <c r="BX95" s="132" t="s">
        <v>6</v>
      </c>
      <c r="CL95" s="132" t="s">
        <v>1</v>
      </c>
      <c r="CM95" s="132" t="s">
        <v>87</v>
      </c>
    </row>
    <row r="96" s="7" customFormat="1" ht="24.7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83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'DSO 01.2 - ODKALOVACÍ POT...'!K32</f>
        <v>0</v>
      </c>
      <c r="AH96" s="124"/>
      <c r="AI96" s="124"/>
      <c r="AJ96" s="124"/>
      <c r="AK96" s="124"/>
      <c r="AL96" s="124"/>
      <c r="AM96" s="124"/>
      <c r="AN96" s="125">
        <f>SUM(AG96,AV96)</f>
        <v>0</v>
      </c>
      <c r="AO96" s="124"/>
      <c r="AP96" s="124"/>
      <c r="AQ96" s="126" t="s">
        <v>84</v>
      </c>
      <c r="AR96" s="127"/>
      <c r="AS96" s="128">
        <f>'DSO 01.2 - ODKALOVACÍ POT...'!K30</f>
        <v>0</v>
      </c>
      <c r="AT96" s="129">
        <f>'DSO 01.2 - ODKALOVACÍ POT...'!K31</f>
        <v>0</v>
      </c>
      <c r="AU96" s="129">
        <v>0</v>
      </c>
      <c r="AV96" s="129">
        <f>ROUND(SUM(AX96:AY96),2)</f>
        <v>0</v>
      </c>
      <c r="AW96" s="130">
        <f>'DSO 01.2 - ODKALOVACÍ POT...'!T131</f>
        <v>0</v>
      </c>
      <c r="AX96" s="129">
        <f>'DSO 01.2 - ODKALOVACÍ POT...'!K35</f>
        <v>0</v>
      </c>
      <c r="AY96" s="129">
        <f>'DSO 01.2 - ODKALOVACÍ POT...'!K36</f>
        <v>0</v>
      </c>
      <c r="AZ96" s="129">
        <f>'DSO 01.2 - ODKALOVACÍ POT...'!K37</f>
        <v>0</v>
      </c>
      <c r="BA96" s="129">
        <f>'DSO 01.2 - ODKALOVACÍ POT...'!K38</f>
        <v>0</v>
      </c>
      <c r="BB96" s="129">
        <f>'DSO 01.2 - ODKALOVACÍ POT...'!F35</f>
        <v>0</v>
      </c>
      <c r="BC96" s="129">
        <f>'DSO 01.2 - ODKALOVACÍ POT...'!F36</f>
        <v>0</v>
      </c>
      <c r="BD96" s="129">
        <f>'DSO 01.2 - ODKALOVACÍ POT...'!F37</f>
        <v>0</v>
      </c>
      <c r="BE96" s="129">
        <f>'DSO 01.2 - ODKALOVACÍ POT...'!F38</f>
        <v>0</v>
      </c>
      <c r="BF96" s="131">
        <f>'DSO 01.2 - ODKALOVACÍ POT...'!F39</f>
        <v>0</v>
      </c>
      <c r="BG96" s="7"/>
      <c r="BT96" s="132" t="s">
        <v>85</v>
      </c>
      <c r="BV96" s="132" t="s">
        <v>79</v>
      </c>
      <c r="BW96" s="132" t="s">
        <v>89</v>
      </c>
      <c r="BX96" s="132" t="s">
        <v>6</v>
      </c>
      <c r="CL96" s="132" t="s">
        <v>1</v>
      </c>
      <c r="CM96" s="132" t="s">
        <v>87</v>
      </c>
    </row>
    <row r="97" s="7" customFormat="1" ht="24.75" customHeight="1">
      <c r="A97" s="120" t="s">
        <v>81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'DSO 01.3 - ODKALOVACÍ POT...'!K32</f>
        <v>0</v>
      </c>
      <c r="AH97" s="124"/>
      <c r="AI97" s="124"/>
      <c r="AJ97" s="124"/>
      <c r="AK97" s="124"/>
      <c r="AL97" s="124"/>
      <c r="AM97" s="124"/>
      <c r="AN97" s="125">
        <f>SUM(AG97,AV97)</f>
        <v>0</v>
      </c>
      <c r="AO97" s="124"/>
      <c r="AP97" s="124"/>
      <c r="AQ97" s="126" t="s">
        <v>84</v>
      </c>
      <c r="AR97" s="127"/>
      <c r="AS97" s="128">
        <f>'DSO 01.3 - ODKALOVACÍ POT...'!K30</f>
        <v>0</v>
      </c>
      <c r="AT97" s="129">
        <f>'DSO 01.3 - ODKALOVACÍ POT...'!K31</f>
        <v>0</v>
      </c>
      <c r="AU97" s="129">
        <v>0</v>
      </c>
      <c r="AV97" s="129">
        <f>ROUND(SUM(AX97:AY97),2)</f>
        <v>0</v>
      </c>
      <c r="AW97" s="130">
        <f>'DSO 01.3 - ODKALOVACÍ POT...'!T130</f>
        <v>0</v>
      </c>
      <c r="AX97" s="129">
        <f>'DSO 01.3 - ODKALOVACÍ POT...'!K35</f>
        <v>0</v>
      </c>
      <c r="AY97" s="129">
        <f>'DSO 01.3 - ODKALOVACÍ POT...'!K36</f>
        <v>0</v>
      </c>
      <c r="AZ97" s="129">
        <f>'DSO 01.3 - ODKALOVACÍ POT...'!K37</f>
        <v>0</v>
      </c>
      <c r="BA97" s="129">
        <f>'DSO 01.3 - ODKALOVACÍ POT...'!K38</f>
        <v>0</v>
      </c>
      <c r="BB97" s="129">
        <f>'DSO 01.3 - ODKALOVACÍ POT...'!F35</f>
        <v>0</v>
      </c>
      <c r="BC97" s="129">
        <f>'DSO 01.3 - ODKALOVACÍ POT...'!F36</f>
        <v>0</v>
      </c>
      <c r="BD97" s="129">
        <f>'DSO 01.3 - ODKALOVACÍ POT...'!F37</f>
        <v>0</v>
      </c>
      <c r="BE97" s="129">
        <f>'DSO 01.3 - ODKALOVACÍ POT...'!F38</f>
        <v>0</v>
      </c>
      <c r="BF97" s="131">
        <f>'DSO 01.3 - ODKALOVACÍ POT...'!F39</f>
        <v>0</v>
      </c>
      <c r="BG97" s="7"/>
      <c r="BT97" s="132" t="s">
        <v>85</v>
      </c>
      <c r="BV97" s="132" t="s">
        <v>79</v>
      </c>
      <c r="BW97" s="132" t="s">
        <v>92</v>
      </c>
      <c r="BX97" s="132" t="s">
        <v>6</v>
      </c>
      <c r="CL97" s="132" t="s">
        <v>1</v>
      </c>
      <c r="CM97" s="132" t="s">
        <v>87</v>
      </c>
    </row>
    <row r="98" s="7" customFormat="1" ht="24.75" customHeight="1">
      <c r="A98" s="120" t="s">
        <v>81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'DSO 02.1 - ODKALOVACÍ POT...'!K32</f>
        <v>0</v>
      </c>
      <c r="AH98" s="124"/>
      <c r="AI98" s="124"/>
      <c r="AJ98" s="124"/>
      <c r="AK98" s="124"/>
      <c r="AL98" s="124"/>
      <c r="AM98" s="124"/>
      <c r="AN98" s="125">
        <f>SUM(AG98,AV98)</f>
        <v>0</v>
      </c>
      <c r="AO98" s="124"/>
      <c r="AP98" s="124"/>
      <c r="AQ98" s="126" t="s">
        <v>84</v>
      </c>
      <c r="AR98" s="127"/>
      <c r="AS98" s="128">
        <f>'DSO 02.1 - ODKALOVACÍ POT...'!K30</f>
        <v>0</v>
      </c>
      <c r="AT98" s="129">
        <f>'DSO 02.1 - ODKALOVACÍ POT...'!K31</f>
        <v>0</v>
      </c>
      <c r="AU98" s="129">
        <v>0</v>
      </c>
      <c r="AV98" s="129">
        <f>ROUND(SUM(AX98:AY98),2)</f>
        <v>0</v>
      </c>
      <c r="AW98" s="130">
        <f>'DSO 02.1 - ODKALOVACÍ POT...'!T130</f>
        <v>0</v>
      </c>
      <c r="AX98" s="129">
        <f>'DSO 02.1 - ODKALOVACÍ POT...'!K35</f>
        <v>0</v>
      </c>
      <c r="AY98" s="129">
        <f>'DSO 02.1 - ODKALOVACÍ POT...'!K36</f>
        <v>0</v>
      </c>
      <c r="AZ98" s="129">
        <f>'DSO 02.1 - ODKALOVACÍ POT...'!K37</f>
        <v>0</v>
      </c>
      <c r="BA98" s="129">
        <f>'DSO 02.1 - ODKALOVACÍ POT...'!K38</f>
        <v>0</v>
      </c>
      <c r="BB98" s="129">
        <f>'DSO 02.1 - ODKALOVACÍ POT...'!F35</f>
        <v>0</v>
      </c>
      <c r="BC98" s="129">
        <f>'DSO 02.1 - ODKALOVACÍ POT...'!F36</f>
        <v>0</v>
      </c>
      <c r="BD98" s="129">
        <f>'DSO 02.1 - ODKALOVACÍ POT...'!F37</f>
        <v>0</v>
      </c>
      <c r="BE98" s="129">
        <f>'DSO 02.1 - ODKALOVACÍ POT...'!F38</f>
        <v>0</v>
      </c>
      <c r="BF98" s="131">
        <f>'DSO 02.1 - ODKALOVACÍ POT...'!F39</f>
        <v>0</v>
      </c>
      <c r="BG98" s="7"/>
      <c r="BT98" s="132" t="s">
        <v>85</v>
      </c>
      <c r="BV98" s="132" t="s">
        <v>79</v>
      </c>
      <c r="BW98" s="132" t="s">
        <v>94</v>
      </c>
      <c r="BX98" s="132" t="s">
        <v>6</v>
      </c>
      <c r="CL98" s="132" t="s">
        <v>1</v>
      </c>
      <c r="CM98" s="132" t="s">
        <v>87</v>
      </c>
    </row>
    <row r="99" s="7" customFormat="1" ht="16.5" customHeight="1">
      <c r="A99" s="120" t="s">
        <v>81</v>
      </c>
      <c r="B99" s="121"/>
      <c r="C99" s="122"/>
      <c r="D99" s="123" t="s">
        <v>95</v>
      </c>
      <c r="E99" s="123"/>
      <c r="F99" s="123"/>
      <c r="G99" s="123"/>
      <c r="H99" s="123"/>
      <c r="I99" s="124"/>
      <c r="J99" s="123" t="s">
        <v>96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'VON - VEDLEJŠÍ A OSTATNÍ ...'!K32</f>
        <v>0</v>
      </c>
      <c r="AH99" s="124"/>
      <c r="AI99" s="124"/>
      <c r="AJ99" s="124"/>
      <c r="AK99" s="124"/>
      <c r="AL99" s="124"/>
      <c r="AM99" s="124"/>
      <c r="AN99" s="125">
        <f>SUM(AG99,AV99)</f>
        <v>0</v>
      </c>
      <c r="AO99" s="124"/>
      <c r="AP99" s="124"/>
      <c r="AQ99" s="126" t="s">
        <v>84</v>
      </c>
      <c r="AR99" s="127"/>
      <c r="AS99" s="133">
        <f>'VON - VEDLEJŠÍ A OSTATNÍ ...'!K30</f>
        <v>0</v>
      </c>
      <c r="AT99" s="134">
        <f>'VON - VEDLEJŠÍ A OSTATNÍ ...'!K31</f>
        <v>0</v>
      </c>
      <c r="AU99" s="134">
        <v>0</v>
      </c>
      <c r="AV99" s="134">
        <f>ROUND(SUM(AX99:AY99),2)</f>
        <v>0</v>
      </c>
      <c r="AW99" s="135">
        <f>'VON - VEDLEJŠÍ A OSTATNÍ ...'!T118</f>
        <v>0</v>
      </c>
      <c r="AX99" s="134">
        <f>'VON - VEDLEJŠÍ A OSTATNÍ ...'!K35</f>
        <v>0</v>
      </c>
      <c r="AY99" s="134">
        <f>'VON - VEDLEJŠÍ A OSTATNÍ ...'!K36</f>
        <v>0</v>
      </c>
      <c r="AZ99" s="134">
        <f>'VON - VEDLEJŠÍ A OSTATNÍ ...'!K37</f>
        <v>0</v>
      </c>
      <c r="BA99" s="134">
        <f>'VON - VEDLEJŠÍ A OSTATNÍ ...'!K38</f>
        <v>0</v>
      </c>
      <c r="BB99" s="134">
        <f>'VON - VEDLEJŠÍ A OSTATNÍ ...'!F35</f>
        <v>0</v>
      </c>
      <c r="BC99" s="134">
        <f>'VON - VEDLEJŠÍ A OSTATNÍ ...'!F36</f>
        <v>0</v>
      </c>
      <c r="BD99" s="134">
        <f>'VON - VEDLEJŠÍ A OSTATNÍ ...'!F37</f>
        <v>0</v>
      </c>
      <c r="BE99" s="134">
        <f>'VON - VEDLEJŠÍ A OSTATNÍ ...'!F38</f>
        <v>0</v>
      </c>
      <c r="BF99" s="136">
        <f>'VON - VEDLEJŠÍ A OSTATNÍ ...'!F39</f>
        <v>0</v>
      </c>
      <c r="BG99" s="7"/>
      <c r="BT99" s="132" t="s">
        <v>85</v>
      </c>
      <c r="BV99" s="132" t="s">
        <v>79</v>
      </c>
      <c r="BW99" s="132" t="s">
        <v>97</v>
      </c>
      <c r="BX99" s="132" t="s">
        <v>6</v>
      </c>
      <c r="CL99" s="132" t="s">
        <v>1</v>
      </c>
      <c r="CM99" s="132" t="s">
        <v>87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</row>
  </sheetData>
  <sheetProtection sheet="1" formatColumns="0" formatRows="0" objects="1" scenarios="1" spinCount="100000" saltValue="ebpcULZKrCql1AodhA24oiqiI/jhzqCavmC5zmOBbIObsW6zVIlV9CKwZsO3QE2sgJECgm5yx9SA+B7U8247lA==" hashValue="uVg918FMCPkUTgphVwx2cZC5DlqXSpTstO6dt6+a8jKCB4B32bKXtREJ5lcrg0mGvewJMPja1l4amZuycqTZ7w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95" location="'DSO 01.1 - ODKALOVACÍ POT...'!C2" display="/"/>
    <hyperlink ref="A96" location="'DSO 01.2 - ODKALOVACÍ POT...'!C2" display="/"/>
    <hyperlink ref="A97" location="'DSO 01.3 - ODKALOVACÍ POT...'!C2" display="/"/>
    <hyperlink ref="A98" location="'DSO 02.1 - ODKALOVACÍ POT...'!C2" display="/"/>
    <hyperlink ref="A99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87</v>
      </c>
    </row>
    <row r="4" s="1" customFormat="1" ht="24.96" customHeight="1">
      <c r="B4" s="20"/>
      <c r="D4" s="139" t="s">
        <v>98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Odkalovací potrubí z UK Blanice_2023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99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100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15. 11. 2023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">
        <v>1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32</v>
      </c>
      <c r="F24" s="38"/>
      <c r="G24" s="38"/>
      <c r="H24" s="38"/>
      <c r="I24" s="141" t="s">
        <v>27</v>
      </c>
      <c r="J24" s="144" t="s">
        <v>1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33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101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102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35</v>
      </c>
      <c r="E32" s="38"/>
      <c r="F32" s="38"/>
      <c r="G32" s="38"/>
      <c r="H32" s="38"/>
      <c r="I32" s="38"/>
      <c r="J32" s="38"/>
      <c r="K32" s="153">
        <f>ROUND(K131,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37</v>
      </c>
      <c r="G34" s="38"/>
      <c r="H34" s="38"/>
      <c r="I34" s="154" t="s">
        <v>36</v>
      </c>
      <c r="J34" s="38"/>
      <c r="K34" s="154" t="s">
        <v>38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39</v>
      </c>
      <c r="E35" s="141" t="s">
        <v>40</v>
      </c>
      <c r="F35" s="151">
        <f>ROUND((SUM(BE131:BE527)),  2)</f>
        <v>0</v>
      </c>
      <c r="G35" s="38"/>
      <c r="H35" s="38"/>
      <c r="I35" s="156">
        <v>0.20999999999999999</v>
      </c>
      <c r="J35" s="38"/>
      <c r="K35" s="151">
        <f>ROUND(((SUM(BE131:BE527))*I35),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41</v>
      </c>
      <c r="F36" s="151">
        <f>ROUND((SUM(BF131:BF527)),  2)</f>
        <v>0</v>
      </c>
      <c r="G36" s="38"/>
      <c r="H36" s="38"/>
      <c r="I36" s="156">
        <v>0.14999999999999999</v>
      </c>
      <c r="J36" s="38"/>
      <c r="K36" s="151">
        <f>ROUND(((SUM(BF131:BF527))*I36),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42</v>
      </c>
      <c r="F37" s="151">
        <f>ROUND((SUM(BG131:BG527)),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43</v>
      </c>
      <c r="F38" s="151">
        <f>ROUND((SUM(BH131:BH527)),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44</v>
      </c>
      <c r="F39" s="151">
        <f>ROUND((SUM(BI131:BI527)),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45</v>
      </c>
      <c r="E41" s="159"/>
      <c r="F41" s="159"/>
      <c r="G41" s="160" t="s">
        <v>46</v>
      </c>
      <c r="H41" s="161" t="s">
        <v>47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Odkalovací potrubí z UK Blanice_2023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DSO 01.1 - ODKALOVACÍ POTRUBÍ D355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15. 11. 2023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>Vodohospodářský rozvoj a výstavba a.s.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104</v>
      </c>
      <c r="D94" s="177"/>
      <c r="E94" s="177"/>
      <c r="F94" s="177"/>
      <c r="G94" s="177"/>
      <c r="H94" s="177"/>
      <c r="I94" s="178" t="s">
        <v>105</v>
      </c>
      <c r="J94" s="178" t="s">
        <v>106</v>
      </c>
      <c r="K94" s="178" t="s">
        <v>107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108</v>
      </c>
      <c r="D96" s="40"/>
      <c r="E96" s="40"/>
      <c r="F96" s="40"/>
      <c r="G96" s="40"/>
      <c r="H96" s="40"/>
      <c r="I96" s="110">
        <f>Q131</f>
        <v>0</v>
      </c>
      <c r="J96" s="110">
        <f>R131</f>
        <v>0</v>
      </c>
      <c r="K96" s="110">
        <f>K131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4">
        <f>Q132</f>
        <v>0</v>
      </c>
      <c r="J97" s="184">
        <f>R132</f>
        <v>0</v>
      </c>
      <c r="K97" s="184">
        <f>K132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90">
        <f>Q133</f>
        <v>0</v>
      </c>
      <c r="J98" s="190">
        <f>R133</f>
        <v>0</v>
      </c>
      <c r="K98" s="190">
        <f>K133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90">
        <f>Q256</f>
        <v>0</v>
      </c>
      <c r="J99" s="190">
        <f>R256</f>
        <v>0</v>
      </c>
      <c r="K99" s="190">
        <f>K256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90">
        <f>Q270</f>
        <v>0</v>
      </c>
      <c r="J100" s="190">
        <f>R270</f>
        <v>0</v>
      </c>
      <c r="K100" s="190">
        <f>K270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90">
        <f>Q282</f>
        <v>0</v>
      </c>
      <c r="J101" s="190">
        <f>R282</f>
        <v>0</v>
      </c>
      <c r="K101" s="190">
        <f>K282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115</v>
      </c>
      <c r="E102" s="189"/>
      <c r="F102" s="189"/>
      <c r="G102" s="189"/>
      <c r="H102" s="189"/>
      <c r="I102" s="190">
        <f>Q295</f>
        <v>0</v>
      </c>
      <c r="J102" s="190">
        <f>R295</f>
        <v>0</v>
      </c>
      <c r="K102" s="190">
        <f>K295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116</v>
      </c>
      <c r="E103" s="189"/>
      <c r="F103" s="189"/>
      <c r="G103" s="189"/>
      <c r="H103" s="189"/>
      <c r="I103" s="190">
        <f>Q296</f>
        <v>0</v>
      </c>
      <c r="J103" s="190">
        <f>R296</f>
        <v>0</v>
      </c>
      <c r="K103" s="190">
        <f>K296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117</v>
      </c>
      <c r="E104" s="189"/>
      <c r="F104" s="189"/>
      <c r="G104" s="189"/>
      <c r="H104" s="189"/>
      <c r="I104" s="190">
        <f>Q423</f>
        <v>0</v>
      </c>
      <c r="J104" s="190">
        <f>R423</f>
        <v>0</v>
      </c>
      <c r="K104" s="190">
        <f>K423</f>
        <v>0</v>
      </c>
      <c r="L104" s="187"/>
      <c r="M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118</v>
      </c>
      <c r="E105" s="189"/>
      <c r="F105" s="189"/>
      <c r="G105" s="189"/>
      <c r="H105" s="189"/>
      <c r="I105" s="190">
        <f>Q433</f>
        <v>0</v>
      </c>
      <c r="J105" s="190">
        <f>R433</f>
        <v>0</v>
      </c>
      <c r="K105" s="190">
        <f>K433</f>
        <v>0</v>
      </c>
      <c r="L105" s="187"/>
      <c r="M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119</v>
      </c>
      <c r="E106" s="189"/>
      <c r="F106" s="189"/>
      <c r="G106" s="189"/>
      <c r="H106" s="189"/>
      <c r="I106" s="190">
        <f>Q456</f>
        <v>0</v>
      </c>
      <c r="J106" s="190">
        <f>R456</f>
        <v>0</v>
      </c>
      <c r="K106" s="190">
        <f>K456</f>
        <v>0</v>
      </c>
      <c r="L106" s="187"/>
      <c r="M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120</v>
      </c>
      <c r="E107" s="183"/>
      <c r="F107" s="183"/>
      <c r="G107" s="183"/>
      <c r="H107" s="183"/>
      <c r="I107" s="184">
        <f>Q472</f>
        <v>0</v>
      </c>
      <c r="J107" s="184">
        <f>R472</f>
        <v>0</v>
      </c>
      <c r="K107" s="184">
        <f>K472</f>
        <v>0</v>
      </c>
      <c r="L107" s="181"/>
      <c r="M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121</v>
      </c>
      <c r="E108" s="189"/>
      <c r="F108" s="189"/>
      <c r="G108" s="189"/>
      <c r="H108" s="189"/>
      <c r="I108" s="190">
        <f>Q473</f>
        <v>0</v>
      </c>
      <c r="J108" s="190">
        <f>R473</f>
        <v>0</v>
      </c>
      <c r="K108" s="190">
        <f>K473</f>
        <v>0</v>
      </c>
      <c r="L108" s="187"/>
      <c r="M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122</v>
      </c>
      <c r="E109" s="183"/>
      <c r="F109" s="183"/>
      <c r="G109" s="183"/>
      <c r="H109" s="183"/>
      <c r="I109" s="184">
        <f>Q477</f>
        <v>0</v>
      </c>
      <c r="J109" s="184">
        <f>R477</f>
        <v>0</v>
      </c>
      <c r="K109" s="184">
        <f>K477</f>
        <v>0</v>
      </c>
      <c r="L109" s="181"/>
      <c r="M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123</v>
      </c>
      <c r="E110" s="189"/>
      <c r="F110" s="189"/>
      <c r="G110" s="189"/>
      <c r="H110" s="189"/>
      <c r="I110" s="190">
        <f>Q478</f>
        <v>0</v>
      </c>
      <c r="J110" s="190">
        <f>R478</f>
        <v>0</v>
      </c>
      <c r="K110" s="190">
        <f>K478</f>
        <v>0</v>
      </c>
      <c r="L110" s="187"/>
      <c r="M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124</v>
      </c>
      <c r="E111" s="189"/>
      <c r="F111" s="189"/>
      <c r="G111" s="189"/>
      <c r="H111" s="189"/>
      <c r="I111" s="190">
        <f>Q483</f>
        <v>0</v>
      </c>
      <c r="J111" s="190">
        <f>R483</f>
        <v>0</v>
      </c>
      <c r="K111" s="190">
        <f>K483</f>
        <v>0</v>
      </c>
      <c r="L111" s="187"/>
      <c r="M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125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17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75" t="str">
        <f>E7</f>
        <v>Odkalovací potrubí z UK Blanice_2023</v>
      </c>
      <c r="F121" s="32"/>
      <c r="G121" s="32"/>
      <c r="H121" s="32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99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DSO 01.1 - ODKALOVACÍ POTRUBÍ D355</v>
      </c>
      <c r="F123" s="40"/>
      <c r="G123" s="40"/>
      <c r="H123" s="40"/>
      <c r="I123" s="40"/>
      <c r="J123" s="40"/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21</v>
      </c>
      <c r="D125" s="40"/>
      <c r="E125" s="40"/>
      <c r="F125" s="27" t="str">
        <f>F12</f>
        <v xml:space="preserve"> </v>
      </c>
      <c r="G125" s="40"/>
      <c r="H125" s="40"/>
      <c r="I125" s="32" t="s">
        <v>23</v>
      </c>
      <c r="J125" s="79" t="str">
        <f>IF(J12="","",J12)</f>
        <v>15. 11. 2023</v>
      </c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25</v>
      </c>
      <c r="D127" s="40"/>
      <c r="E127" s="40"/>
      <c r="F127" s="27" t="str">
        <f>E15</f>
        <v xml:space="preserve"> </v>
      </c>
      <c r="G127" s="40"/>
      <c r="H127" s="40"/>
      <c r="I127" s="32" t="s">
        <v>30</v>
      </c>
      <c r="J127" s="36" t="str">
        <f>E21</f>
        <v xml:space="preserve"> </v>
      </c>
      <c r="K127" s="40"/>
      <c r="L127" s="40"/>
      <c r="M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31</v>
      </c>
      <c r="J128" s="36" t="str">
        <f>E24</f>
        <v>Vodohospodářský rozvoj a výstavba a.s.</v>
      </c>
      <c r="K128" s="40"/>
      <c r="L128" s="40"/>
      <c r="M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2"/>
      <c r="B130" s="193"/>
      <c r="C130" s="194" t="s">
        <v>126</v>
      </c>
      <c r="D130" s="195" t="s">
        <v>60</v>
      </c>
      <c r="E130" s="195" t="s">
        <v>56</v>
      </c>
      <c r="F130" s="195" t="s">
        <v>57</v>
      </c>
      <c r="G130" s="195" t="s">
        <v>127</v>
      </c>
      <c r="H130" s="195" t="s">
        <v>128</v>
      </c>
      <c r="I130" s="195" t="s">
        <v>129</v>
      </c>
      <c r="J130" s="195" t="s">
        <v>130</v>
      </c>
      <c r="K130" s="195" t="s">
        <v>107</v>
      </c>
      <c r="L130" s="196" t="s">
        <v>131</v>
      </c>
      <c r="M130" s="197"/>
      <c r="N130" s="100" t="s">
        <v>1</v>
      </c>
      <c r="O130" s="101" t="s">
        <v>39</v>
      </c>
      <c r="P130" s="101" t="s">
        <v>132</v>
      </c>
      <c r="Q130" s="101" t="s">
        <v>133</v>
      </c>
      <c r="R130" s="101" t="s">
        <v>134</v>
      </c>
      <c r="S130" s="101" t="s">
        <v>135</v>
      </c>
      <c r="T130" s="101" t="s">
        <v>136</v>
      </c>
      <c r="U130" s="101" t="s">
        <v>137</v>
      </c>
      <c r="V130" s="101" t="s">
        <v>138</v>
      </c>
      <c r="W130" s="101" t="s">
        <v>139</v>
      </c>
      <c r="X130" s="102" t="s">
        <v>140</v>
      </c>
      <c r="Y130" s="192"/>
      <c r="Z130" s="192"/>
      <c r="AA130" s="192"/>
      <c r="AB130" s="192"/>
      <c r="AC130" s="192"/>
      <c r="AD130" s="192"/>
      <c r="AE130" s="192"/>
    </row>
    <row r="131" s="2" customFormat="1" ht="22.8" customHeight="1">
      <c r="A131" s="38"/>
      <c r="B131" s="39"/>
      <c r="C131" s="107" t="s">
        <v>141</v>
      </c>
      <c r="D131" s="40"/>
      <c r="E131" s="40"/>
      <c r="F131" s="40"/>
      <c r="G131" s="40"/>
      <c r="H131" s="40"/>
      <c r="I131" s="40"/>
      <c r="J131" s="40"/>
      <c r="K131" s="198">
        <f>BK131</f>
        <v>0</v>
      </c>
      <c r="L131" s="40"/>
      <c r="M131" s="44"/>
      <c r="N131" s="103"/>
      <c r="O131" s="199"/>
      <c r="P131" s="104"/>
      <c r="Q131" s="200">
        <f>Q132+Q472+Q477</f>
        <v>0</v>
      </c>
      <c r="R131" s="200">
        <f>R132+R472+R477</f>
        <v>0</v>
      </c>
      <c r="S131" s="104"/>
      <c r="T131" s="201">
        <f>T132+T472+T477</f>
        <v>0</v>
      </c>
      <c r="U131" s="104"/>
      <c r="V131" s="201">
        <f>V132+V472+V477</f>
        <v>57.974362138000011</v>
      </c>
      <c r="W131" s="104"/>
      <c r="X131" s="202">
        <f>X132+X472+X477</f>
        <v>80.400000000000006</v>
      </c>
      <c r="Y131" s="38"/>
      <c r="Z131" s="38"/>
      <c r="AA131" s="38"/>
      <c r="AB131" s="38"/>
      <c r="AC131" s="38"/>
      <c r="AD131" s="38"/>
      <c r="AE131" s="38"/>
      <c r="AT131" s="17" t="s">
        <v>76</v>
      </c>
      <c r="AU131" s="17" t="s">
        <v>109</v>
      </c>
      <c r="BK131" s="203">
        <f>BK132+BK472+BK477</f>
        <v>0</v>
      </c>
    </row>
    <row r="132" s="12" customFormat="1" ht="25.92" customHeight="1">
      <c r="A132" s="12"/>
      <c r="B132" s="204"/>
      <c r="C132" s="205"/>
      <c r="D132" s="206" t="s">
        <v>76</v>
      </c>
      <c r="E132" s="207" t="s">
        <v>142</v>
      </c>
      <c r="F132" s="207" t="s">
        <v>143</v>
      </c>
      <c r="G132" s="205"/>
      <c r="H132" s="205"/>
      <c r="I132" s="208"/>
      <c r="J132" s="208"/>
      <c r="K132" s="209">
        <f>BK132</f>
        <v>0</v>
      </c>
      <c r="L132" s="205"/>
      <c r="M132" s="210"/>
      <c r="N132" s="211"/>
      <c r="O132" s="212"/>
      <c r="P132" s="212"/>
      <c r="Q132" s="213">
        <f>Q133+Q256+Q270+Q282+Q295+Q296+Q423+Q433+Q456</f>
        <v>0</v>
      </c>
      <c r="R132" s="213">
        <f>R133+R256+R270+R282+R295+R296+R423+R433+R456</f>
        <v>0</v>
      </c>
      <c r="S132" s="212"/>
      <c r="T132" s="214">
        <f>T133+T256+T270+T282+T295+T296+T423+T433+T456</f>
        <v>0</v>
      </c>
      <c r="U132" s="212"/>
      <c r="V132" s="214">
        <f>V133+V256+V270+V282+V295+V296+V423+V433+V456</f>
        <v>55.945128306000008</v>
      </c>
      <c r="W132" s="212"/>
      <c r="X132" s="215">
        <f>X133+X256+X270+X282+X295+X296+X423+X433+X456</f>
        <v>80.400000000000006</v>
      </c>
      <c r="Y132" s="12"/>
      <c r="Z132" s="12"/>
      <c r="AA132" s="12"/>
      <c r="AB132" s="12"/>
      <c r="AC132" s="12"/>
      <c r="AD132" s="12"/>
      <c r="AE132" s="12"/>
      <c r="AR132" s="216" t="s">
        <v>85</v>
      </c>
      <c r="AT132" s="217" t="s">
        <v>76</v>
      </c>
      <c r="AU132" s="217" t="s">
        <v>77</v>
      </c>
      <c r="AY132" s="216" t="s">
        <v>144</v>
      </c>
      <c r="BK132" s="218">
        <f>BK133+BK256+BK270+BK282+BK295+BK296+BK423+BK433+BK456</f>
        <v>0</v>
      </c>
    </row>
    <row r="133" s="12" customFormat="1" ht="22.8" customHeight="1">
      <c r="A133" s="12"/>
      <c r="B133" s="204"/>
      <c r="C133" s="205"/>
      <c r="D133" s="206" t="s">
        <v>76</v>
      </c>
      <c r="E133" s="219" t="s">
        <v>85</v>
      </c>
      <c r="F133" s="219" t="s">
        <v>145</v>
      </c>
      <c r="G133" s="205"/>
      <c r="H133" s="205"/>
      <c r="I133" s="208"/>
      <c r="J133" s="208"/>
      <c r="K133" s="220">
        <f>BK133</f>
        <v>0</v>
      </c>
      <c r="L133" s="205"/>
      <c r="M133" s="210"/>
      <c r="N133" s="211"/>
      <c r="O133" s="212"/>
      <c r="P133" s="212"/>
      <c r="Q133" s="213">
        <f>SUM(Q134:Q255)</f>
        <v>0</v>
      </c>
      <c r="R133" s="213">
        <f>SUM(R134:R255)</f>
        <v>0</v>
      </c>
      <c r="S133" s="212"/>
      <c r="T133" s="214">
        <f>SUM(T134:T255)</f>
        <v>0</v>
      </c>
      <c r="U133" s="212"/>
      <c r="V133" s="214">
        <f>SUM(V134:V255)</f>
        <v>0.14498687599999999</v>
      </c>
      <c r="W133" s="212"/>
      <c r="X133" s="215">
        <f>SUM(X134:X255)</f>
        <v>10.4</v>
      </c>
      <c r="Y133" s="12"/>
      <c r="Z133" s="12"/>
      <c r="AA133" s="12"/>
      <c r="AB133" s="12"/>
      <c r="AC133" s="12"/>
      <c r="AD133" s="12"/>
      <c r="AE133" s="12"/>
      <c r="AR133" s="216" t="s">
        <v>85</v>
      </c>
      <c r="AT133" s="217" t="s">
        <v>76</v>
      </c>
      <c r="AU133" s="217" t="s">
        <v>85</v>
      </c>
      <c r="AY133" s="216" t="s">
        <v>144</v>
      </c>
      <c r="BK133" s="218">
        <f>SUM(BK134:BK255)</f>
        <v>0</v>
      </c>
    </row>
    <row r="134" s="2" customFormat="1" ht="24.15" customHeight="1">
      <c r="A134" s="38"/>
      <c r="B134" s="39"/>
      <c r="C134" s="221" t="s">
        <v>85</v>
      </c>
      <c r="D134" s="221" t="s">
        <v>146</v>
      </c>
      <c r="E134" s="222" t="s">
        <v>147</v>
      </c>
      <c r="F134" s="223" t="s">
        <v>148</v>
      </c>
      <c r="G134" s="224" t="s">
        <v>149</v>
      </c>
      <c r="H134" s="225">
        <v>7</v>
      </c>
      <c r="I134" s="226"/>
      <c r="J134" s="226"/>
      <c r="K134" s="227">
        <f>ROUND(P134*H134,2)</f>
        <v>0</v>
      </c>
      <c r="L134" s="223" t="s">
        <v>150</v>
      </c>
      <c r="M134" s="44"/>
      <c r="N134" s="228" t="s">
        <v>1</v>
      </c>
      <c r="O134" s="229" t="s">
        <v>40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151</v>
      </c>
      <c r="AT134" s="233" t="s">
        <v>146</v>
      </c>
      <c r="AU134" s="233" t="s">
        <v>87</v>
      </c>
      <c r="AY134" s="17" t="s">
        <v>144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85</v>
      </c>
      <c r="BK134" s="234">
        <f>ROUND(P134*H134,2)</f>
        <v>0</v>
      </c>
      <c r="BL134" s="17" t="s">
        <v>151</v>
      </c>
      <c r="BM134" s="233" t="s">
        <v>152</v>
      </c>
    </row>
    <row r="135" s="2" customFormat="1">
      <c r="A135" s="38"/>
      <c r="B135" s="39"/>
      <c r="C135" s="40"/>
      <c r="D135" s="235" t="s">
        <v>153</v>
      </c>
      <c r="E135" s="40"/>
      <c r="F135" s="236" t="s">
        <v>154</v>
      </c>
      <c r="G135" s="40"/>
      <c r="H135" s="40"/>
      <c r="I135" s="237"/>
      <c r="J135" s="237"/>
      <c r="K135" s="40"/>
      <c r="L135" s="40"/>
      <c r="M135" s="44"/>
      <c r="N135" s="238"/>
      <c r="O135" s="239"/>
      <c r="P135" s="91"/>
      <c r="Q135" s="91"/>
      <c r="R135" s="91"/>
      <c r="S135" s="91"/>
      <c r="T135" s="91"/>
      <c r="U135" s="91"/>
      <c r="V135" s="91"/>
      <c r="W135" s="91"/>
      <c r="X135" s="92"/>
      <c r="Y135" s="38"/>
      <c r="Z135" s="38"/>
      <c r="AA135" s="38"/>
      <c r="AB135" s="38"/>
      <c r="AC135" s="38"/>
      <c r="AD135" s="38"/>
      <c r="AE135" s="38"/>
      <c r="AT135" s="17" t="s">
        <v>153</v>
      </c>
      <c r="AU135" s="17" t="s">
        <v>87</v>
      </c>
    </row>
    <row r="136" s="2" customFormat="1">
      <c r="A136" s="38"/>
      <c r="B136" s="39"/>
      <c r="C136" s="40"/>
      <c r="D136" s="240" t="s">
        <v>155</v>
      </c>
      <c r="E136" s="40"/>
      <c r="F136" s="241" t="s">
        <v>156</v>
      </c>
      <c r="G136" s="40"/>
      <c r="H136" s="40"/>
      <c r="I136" s="237"/>
      <c r="J136" s="237"/>
      <c r="K136" s="40"/>
      <c r="L136" s="40"/>
      <c r="M136" s="44"/>
      <c r="N136" s="238"/>
      <c r="O136" s="239"/>
      <c r="P136" s="91"/>
      <c r="Q136" s="91"/>
      <c r="R136" s="91"/>
      <c r="S136" s="91"/>
      <c r="T136" s="91"/>
      <c r="U136" s="91"/>
      <c r="V136" s="91"/>
      <c r="W136" s="91"/>
      <c r="X136" s="92"/>
      <c r="Y136" s="38"/>
      <c r="Z136" s="38"/>
      <c r="AA136" s="38"/>
      <c r="AB136" s="38"/>
      <c r="AC136" s="38"/>
      <c r="AD136" s="38"/>
      <c r="AE136" s="38"/>
      <c r="AT136" s="17" t="s">
        <v>155</v>
      </c>
      <c r="AU136" s="17" t="s">
        <v>87</v>
      </c>
    </row>
    <row r="137" s="13" customFormat="1">
      <c r="A137" s="13"/>
      <c r="B137" s="242"/>
      <c r="C137" s="243"/>
      <c r="D137" s="235" t="s">
        <v>157</v>
      </c>
      <c r="E137" s="244" t="s">
        <v>1</v>
      </c>
      <c r="F137" s="245" t="s">
        <v>158</v>
      </c>
      <c r="G137" s="243"/>
      <c r="H137" s="246">
        <v>7</v>
      </c>
      <c r="I137" s="247"/>
      <c r="J137" s="247"/>
      <c r="K137" s="243"/>
      <c r="L137" s="243"/>
      <c r="M137" s="248"/>
      <c r="N137" s="249"/>
      <c r="O137" s="250"/>
      <c r="P137" s="250"/>
      <c r="Q137" s="250"/>
      <c r="R137" s="250"/>
      <c r="S137" s="250"/>
      <c r="T137" s="250"/>
      <c r="U137" s="250"/>
      <c r="V137" s="250"/>
      <c r="W137" s="250"/>
      <c r="X137" s="251"/>
      <c r="Y137" s="13"/>
      <c r="Z137" s="13"/>
      <c r="AA137" s="13"/>
      <c r="AB137" s="13"/>
      <c r="AC137" s="13"/>
      <c r="AD137" s="13"/>
      <c r="AE137" s="13"/>
      <c r="AT137" s="252" t="s">
        <v>157</v>
      </c>
      <c r="AU137" s="252" t="s">
        <v>87</v>
      </c>
      <c r="AV137" s="13" t="s">
        <v>87</v>
      </c>
      <c r="AW137" s="13" t="s">
        <v>5</v>
      </c>
      <c r="AX137" s="13" t="s">
        <v>77</v>
      </c>
      <c r="AY137" s="252" t="s">
        <v>144</v>
      </c>
    </row>
    <row r="138" s="14" customFormat="1">
      <c r="A138" s="14"/>
      <c r="B138" s="253"/>
      <c r="C138" s="254"/>
      <c r="D138" s="235" t="s">
        <v>157</v>
      </c>
      <c r="E138" s="255" t="s">
        <v>1</v>
      </c>
      <c r="F138" s="256" t="s">
        <v>159</v>
      </c>
      <c r="G138" s="254"/>
      <c r="H138" s="257">
        <v>7</v>
      </c>
      <c r="I138" s="258"/>
      <c r="J138" s="258"/>
      <c r="K138" s="254"/>
      <c r="L138" s="254"/>
      <c r="M138" s="259"/>
      <c r="N138" s="260"/>
      <c r="O138" s="261"/>
      <c r="P138" s="261"/>
      <c r="Q138" s="261"/>
      <c r="R138" s="261"/>
      <c r="S138" s="261"/>
      <c r="T138" s="261"/>
      <c r="U138" s="261"/>
      <c r="V138" s="261"/>
      <c r="W138" s="261"/>
      <c r="X138" s="262"/>
      <c r="Y138" s="14"/>
      <c r="Z138" s="14"/>
      <c r="AA138" s="14"/>
      <c r="AB138" s="14"/>
      <c r="AC138" s="14"/>
      <c r="AD138" s="14"/>
      <c r="AE138" s="14"/>
      <c r="AT138" s="263" t="s">
        <v>157</v>
      </c>
      <c r="AU138" s="263" t="s">
        <v>87</v>
      </c>
      <c r="AV138" s="14" t="s">
        <v>151</v>
      </c>
      <c r="AW138" s="14" t="s">
        <v>5</v>
      </c>
      <c r="AX138" s="14" t="s">
        <v>85</v>
      </c>
      <c r="AY138" s="263" t="s">
        <v>144</v>
      </c>
    </row>
    <row r="139" s="2" customFormat="1" ht="24.15" customHeight="1">
      <c r="A139" s="38"/>
      <c r="B139" s="39"/>
      <c r="C139" s="221" t="s">
        <v>87</v>
      </c>
      <c r="D139" s="221" t="s">
        <v>146</v>
      </c>
      <c r="E139" s="222" t="s">
        <v>160</v>
      </c>
      <c r="F139" s="223" t="s">
        <v>161</v>
      </c>
      <c r="G139" s="224" t="s">
        <v>149</v>
      </c>
      <c r="H139" s="225">
        <v>1</v>
      </c>
      <c r="I139" s="226"/>
      <c r="J139" s="226"/>
      <c r="K139" s="227">
        <f>ROUND(P139*H139,2)</f>
        <v>0</v>
      </c>
      <c r="L139" s="223" t="s">
        <v>150</v>
      </c>
      <c r="M139" s="44"/>
      <c r="N139" s="228" t="s">
        <v>1</v>
      </c>
      <c r="O139" s="229" t="s">
        <v>40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91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38"/>
      <c r="Z139" s="38"/>
      <c r="AA139" s="38"/>
      <c r="AB139" s="38"/>
      <c r="AC139" s="38"/>
      <c r="AD139" s="38"/>
      <c r="AE139" s="38"/>
      <c r="AR139" s="233" t="s">
        <v>151</v>
      </c>
      <c r="AT139" s="233" t="s">
        <v>146</v>
      </c>
      <c r="AU139" s="233" t="s">
        <v>87</v>
      </c>
      <c r="AY139" s="17" t="s">
        <v>144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7" t="s">
        <v>85</v>
      </c>
      <c r="BK139" s="234">
        <f>ROUND(P139*H139,2)</f>
        <v>0</v>
      </c>
      <c r="BL139" s="17" t="s">
        <v>151</v>
      </c>
      <c r="BM139" s="233" t="s">
        <v>162</v>
      </c>
    </row>
    <row r="140" s="2" customFormat="1">
      <c r="A140" s="38"/>
      <c r="B140" s="39"/>
      <c r="C140" s="40"/>
      <c r="D140" s="235" t="s">
        <v>153</v>
      </c>
      <c r="E140" s="40"/>
      <c r="F140" s="236" t="s">
        <v>163</v>
      </c>
      <c r="G140" s="40"/>
      <c r="H140" s="40"/>
      <c r="I140" s="237"/>
      <c r="J140" s="237"/>
      <c r="K140" s="40"/>
      <c r="L140" s="40"/>
      <c r="M140" s="44"/>
      <c r="N140" s="238"/>
      <c r="O140" s="239"/>
      <c r="P140" s="91"/>
      <c r="Q140" s="91"/>
      <c r="R140" s="91"/>
      <c r="S140" s="91"/>
      <c r="T140" s="91"/>
      <c r="U140" s="91"/>
      <c r="V140" s="91"/>
      <c r="W140" s="91"/>
      <c r="X140" s="92"/>
      <c r="Y140" s="38"/>
      <c r="Z140" s="38"/>
      <c r="AA140" s="38"/>
      <c r="AB140" s="38"/>
      <c r="AC140" s="38"/>
      <c r="AD140" s="38"/>
      <c r="AE140" s="38"/>
      <c r="AT140" s="17" t="s">
        <v>153</v>
      </c>
      <c r="AU140" s="17" t="s">
        <v>87</v>
      </c>
    </row>
    <row r="141" s="2" customFormat="1">
      <c r="A141" s="38"/>
      <c r="B141" s="39"/>
      <c r="C141" s="40"/>
      <c r="D141" s="240" t="s">
        <v>155</v>
      </c>
      <c r="E141" s="40"/>
      <c r="F141" s="241" t="s">
        <v>164</v>
      </c>
      <c r="G141" s="40"/>
      <c r="H141" s="40"/>
      <c r="I141" s="237"/>
      <c r="J141" s="237"/>
      <c r="K141" s="40"/>
      <c r="L141" s="40"/>
      <c r="M141" s="44"/>
      <c r="N141" s="238"/>
      <c r="O141" s="239"/>
      <c r="P141" s="91"/>
      <c r="Q141" s="91"/>
      <c r="R141" s="91"/>
      <c r="S141" s="91"/>
      <c r="T141" s="91"/>
      <c r="U141" s="91"/>
      <c r="V141" s="91"/>
      <c r="W141" s="91"/>
      <c r="X141" s="92"/>
      <c r="Y141" s="38"/>
      <c r="Z141" s="38"/>
      <c r="AA141" s="38"/>
      <c r="AB141" s="38"/>
      <c r="AC141" s="38"/>
      <c r="AD141" s="38"/>
      <c r="AE141" s="38"/>
      <c r="AT141" s="17" t="s">
        <v>155</v>
      </c>
      <c r="AU141" s="17" t="s">
        <v>87</v>
      </c>
    </row>
    <row r="142" s="13" customFormat="1">
      <c r="A142" s="13"/>
      <c r="B142" s="242"/>
      <c r="C142" s="243"/>
      <c r="D142" s="235" t="s">
        <v>157</v>
      </c>
      <c r="E142" s="244" t="s">
        <v>1</v>
      </c>
      <c r="F142" s="245" t="s">
        <v>165</v>
      </c>
      <c r="G142" s="243"/>
      <c r="H142" s="246">
        <v>1</v>
      </c>
      <c r="I142" s="247"/>
      <c r="J142" s="247"/>
      <c r="K142" s="243"/>
      <c r="L142" s="243"/>
      <c r="M142" s="248"/>
      <c r="N142" s="249"/>
      <c r="O142" s="250"/>
      <c r="P142" s="250"/>
      <c r="Q142" s="250"/>
      <c r="R142" s="250"/>
      <c r="S142" s="250"/>
      <c r="T142" s="250"/>
      <c r="U142" s="250"/>
      <c r="V142" s="250"/>
      <c r="W142" s="250"/>
      <c r="X142" s="251"/>
      <c r="Y142" s="13"/>
      <c r="Z142" s="13"/>
      <c r="AA142" s="13"/>
      <c r="AB142" s="13"/>
      <c r="AC142" s="13"/>
      <c r="AD142" s="13"/>
      <c r="AE142" s="13"/>
      <c r="AT142" s="252" t="s">
        <v>157</v>
      </c>
      <c r="AU142" s="252" t="s">
        <v>87</v>
      </c>
      <c r="AV142" s="13" t="s">
        <v>87</v>
      </c>
      <c r="AW142" s="13" t="s">
        <v>5</v>
      </c>
      <c r="AX142" s="13" t="s">
        <v>77</v>
      </c>
      <c r="AY142" s="252" t="s">
        <v>144</v>
      </c>
    </row>
    <row r="143" s="14" customFormat="1">
      <c r="A143" s="14"/>
      <c r="B143" s="253"/>
      <c r="C143" s="254"/>
      <c r="D143" s="235" t="s">
        <v>157</v>
      </c>
      <c r="E143" s="255" t="s">
        <v>1</v>
      </c>
      <c r="F143" s="256" t="s">
        <v>159</v>
      </c>
      <c r="G143" s="254"/>
      <c r="H143" s="257">
        <v>1</v>
      </c>
      <c r="I143" s="258"/>
      <c r="J143" s="258"/>
      <c r="K143" s="254"/>
      <c r="L143" s="254"/>
      <c r="M143" s="259"/>
      <c r="N143" s="260"/>
      <c r="O143" s="261"/>
      <c r="P143" s="261"/>
      <c r="Q143" s="261"/>
      <c r="R143" s="261"/>
      <c r="S143" s="261"/>
      <c r="T143" s="261"/>
      <c r="U143" s="261"/>
      <c r="V143" s="261"/>
      <c r="W143" s="261"/>
      <c r="X143" s="262"/>
      <c r="Y143" s="14"/>
      <c r="Z143" s="14"/>
      <c r="AA143" s="14"/>
      <c r="AB143" s="14"/>
      <c r="AC143" s="14"/>
      <c r="AD143" s="14"/>
      <c r="AE143" s="14"/>
      <c r="AT143" s="263" t="s">
        <v>157</v>
      </c>
      <c r="AU143" s="263" t="s">
        <v>87</v>
      </c>
      <c r="AV143" s="14" t="s">
        <v>151</v>
      </c>
      <c r="AW143" s="14" t="s">
        <v>5</v>
      </c>
      <c r="AX143" s="14" t="s">
        <v>85</v>
      </c>
      <c r="AY143" s="263" t="s">
        <v>144</v>
      </c>
    </row>
    <row r="144" s="2" customFormat="1" ht="24.15" customHeight="1">
      <c r="A144" s="38"/>
      <c r="B144" s="39"/>
      <c r="C144" s="221" t="s">
        <v>166</v>
      </c>
      <c r="D144" s="221" t="s">
        <v>146</v>
      </c>
      <c r="E144" s="222" t="s">
        <v>167</v>
      </c>
      <c r="F144" s="223" t="s">
        <v>168</v>
      </c>
      <c r="G144" s="224" t="s">
        <v>149</v>
      </c>
      <c r="H144" s="225">
        <v>7</v>
      </c>
      <c r="I144" s="226"/>
      <c r="J144" s="226"/>
      <c r="K144" s="227">
        <f>ROUND(P144*H144,2)</f>
        <v>0</v>
      </c>
      <c r="L144" s="223" t="s">
        <v>150</v>
      </c>
      <c r="M144" s="44"/>
      <c r="N144" s="228" t="s">
        <v>1</v>
      </c>
      <c r="O144" s="229" t="s">
        <v>40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91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38"/>
      <c r="Z144" s="38"/>
      <c r="AA144" s="38"/>
      <c r="AB144" s="38"/>
      <c r="AC144" s="38"/>
      <c r="AD144" s="38"/>
      <c r="AE144" s="38"/>
      <c r="AR144" s="233" t="s">
        <v>151</v>
      </c>
      <c r="AT144" s="233" t="s">
        <v>146</v>
      </c>
      <c r="AU144" s="233" t="s">
        <v>87</v>
      </c>
      <c r="AY144" s="17" t="s">
        <v>144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7" t="s">
        <v>85</v>
      </c>
      <c r="BK144" s="234">
        <f>ROUND(P144*H144,2)</f>
        <v>0</v>
      </c>
      <c r="BL144" s="17" t="s">
        <v>151</v>
      </c>
      <c r="BM144" s="233" t="s">
        <v>169</v>
      </c>
    </row>
    <row r="145" s="2" customFormat="1">
      <c r="A145" s="38"/>
      <c r="B145" s="39"/>
      <c r="C145" s="40"/>
      <c r="D145" s="235" t="s">
        <v>153</v>
      </c>
      <c r="E145" s="40"/>
      <c r="F145" s="236" t="s">
        <v>170</v>
      </c>
      <c r="G145" s="40"/>
      <c r="H145" s="40"/>
      <c r="I145" s="237"/>
      <c r="J145" s="237"/>
      <c r="K145" s="40"/>
      <c r="L145" s="40"/>
      <c r="M145" s="44"/>
      <c r="N145" s="238"/>
      <c r="O145" s="239"/>
      <c r="P145" s="91"/>
      <c r="Q145" s="91"/>
      <c r="R145" s="91"/>
      <c r="S145" s="91"/>
      <c r="T145" s="91"/>
      <c r="U145" s="91"/>
      <c r="V145" s="91"/>
      <c r="W145" s="91"/>
      <c r="X145" s="92"/>
      <c r="Y145" s="38"/>
      <c r="Z145" s="38"/>
      <c r="AA145" s="38"/>
      <c r="AB145" s="38"/>
      <c r="AC145" s="38"/>
      <c r="AD145" s="38"/>
      <c r="AE145" s="38"/>
      <c r="AT145" s="17" t="s">
        <v>153</v>
      </c>
      <c r="AU145" s="17" t="s">
        <v>87</v>
      </c>
    </row>
    <row r="146" s="2" customFormat="1">
      <c r="A146" s="38"/>
      <c r="B146" s="39"/>
      <c r="C146" s="40"/>
      <c r="D146" s="240" t="s">
        <v>155</v>
      </c>
      <c r="E146" s="40"/>
      <c r="F146" s="241" t="s">
        <v>171</v>
      </c>
      <c r="G146" s="40"/>
      <c r="H146" s="40"/>
      <c r="I146" s="237"/>
      <c r="J146" s="237"/>
      <c r="K146" s="40"/>
      <c r="L146" s="40"/>
      <c r="M146" s="44"/>
      <c r="N146" s="238"/>
      <c r="O146" s="239"/>
      <c r="P146" s="91"/>
      <c r="Q146" s="91"/>
      <c r="R146" s="91"/>
      <c r="S146" s="91"/>
      <c r="T146" s="91"/>
      <c r="U146" s="91"/>
      <c r="V146" s="91"/>
      <c r="W146" s="91"/>
      <c r="X146" s="92"/>
      <c r="Y146" s="38"/>
      <c r="Z146" s="38"/>
      <c r="AA146" s="38"/>
      <c r="AB146" s="38"/>
      <c r="AC146" s="38"/>
      <c r="AD146" s="38"/>
      <c r="AE146" s="38"/>
      <c r="AT146" s="17" t="s">
        <v>155</v>
      </c>
      <c r="AU146" s="17" t="s">
        <v>87</v>
      </c>
    </row>
    <row r="147" s="13" customFormat="1">
      <c r="A147" s="13"/>
      <c r="B147" s="242"/>
      <c r="C147" s="243"/>
      <c r="D147" s="235" t="s">
        <v>157</v>
      </c>
      <c r="E147" s="244" t="s">
        <v>1</v>
      </c>
      <c r="F147" s="245" t="s">
        <v>158</v>
      </c>
      <c r="G147" s="243"/>
      <c r="H147" s="246">
        <v>7</v>
      </c>
      <c r="I147" s="247"/>
      <c r="J147" s="247"/>
      <c r="K147" s="243"/>
      <c r="L147" s="243"/>
      <c r="M147" s="248"/>
      <c r="N147" s="249"/>
      <c r="O147" s="250"/>
      <c r="P147" s="250"/>
      <c r="Q147" s="250"/>
      <c r="R147" s="250"/>
      <c r="S147" s="250"/>
      <c r="T147" s="250"/>
      <c r="U147" s="250"/>
      <c r="V147" s="250"/>
      <c r="W147" s="250"/>
      <c r="X147" s="251"/>
      <c r="Y147" s="13"/>
      <c r="Z147" s="13"/>
      <c r="AA147" s="13"/>
      <c r="AB147" s="13"/>
      <c r="AC147" s="13"/>
      <c r="AD147" s="13"/>
      <c r="AE147" s="13"/>
      <c r="AT147" s="252" t="s">
        <v>157</v>
      </c>
      <c r="AU147" s="252" t="s">
        <v>87</v>
      </c>
      <c r="AV147" s="13" t="s">
        <v>87</v>
      </c>
      <c r="AW147" s="13" t="s">
        <v>5</v>
      </c>
      <c r="AX147" s="13" t="s">
        <v>77</v>
      </c>
      <c r="AY147" s="252" t="s">
        <v>144</v>
      </c>
    </row>
    <row r="148" s="14" customFormat="1">
      <c r="A148" s="14"/>
      <c r="B148" s="253"/>
      <c r="C148" s="254"/>
      <c r="D148" s="235" t="s">
        <v>157</v>
      </c>
      <c r="E148" s="255" t="s">
        <v>1</v>
      </c>
      <c r="F148" s="256" t="s">
        <v>159</v>
      </c>
      <c r="G148" s="254"/>
      <c r="H148" s="257">
        <v>7</v>
      </c>
      <c r="I148" s="258"/>
      <c r="J148" s="258"/>
      <c r="K148" s="254"/>
      <c r="L148" s="254"/>
      <c r="M148" s="259"/>
      <c r="N148" s="260"/>
      <c r="O148" s="261"/>
      <c r="P148" s="261"/>
      <c r="Q148" s="261"/>
      <c r="R148" s="261"/>
      <c r="S148" s="261"/>
      <c r="T148" s="261"/>
      <c r="U148" s="261"/>
      <c r="V148" s="261"/>
      <c r="W148" s="261"/>
      <c r="X148" s="262"/>
      <c r="Y148" s="14"/>
      <c r="Z148" s="14"/>
      <c r="AA148" s="14"/>
      <c r="AB148" s="14"/>
      <c r="AC148" s="14"/>
      <c r="AD148" s="14"/>
      <c r="AE148" s="14"/>
      <c r="AT148" s="263" t="s">
        <v>157</v>
      </c>
      <c r="AU148" s="263" t="s">
        <v>87</v>
      </c>
      <c r="AV148" s="14" t="s">
        <v>151</v>
      </c>
      <c r="AW148" s="14" t="s">
        <v>5</v>
      </c>
      <c r="AX148" s="14" t="s">
        <v>85</v>
      </c>
      <c r="AY148" s="263" t="s">
        <v>144</v>
      </c>
    </row>
    <row r="149" s="2" customFormat="1" ht="24.15" customHeight="1">
      <c r="A149" s="38"/>
      <c r="B149" s="39"/>
      <c r="C149" s="221" t="s">
        <v>151</v>
      </c>
      <c r="D149" s="221" t="s">
        <v>146</v>
      </c>
      <c r="E149" s="222" t="s">
        <v>172</v>
      </c>
      <c r="F149" s="223" t="s">
        <v>173</v>
      </c>
      <c r="G149" s="224" t="s">
        <v>149</v>
      </c>
      <c r="H149" s="225">
        <v>1</v>
      </c>
      <c r="I149" s="226"/>
      <c r="J149" s="226"/>
      <c r="K149" s="227">
        <f>ROUND(P149*H149,2)</f>
        <v>0</v>
      </c>
      <c r="L149" s="223" t="s">
        <v>150</v>
      </c>
      <c r="M149" s="44"/>
      <c r="N149" s="228" t="s">
        <v>1</v>
      </c>
      <c r="O149" s="229" t="s">
        <v>40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91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38"/>
      <c r="Z149" s="38"/>
      <c r="AA149" s="38"/>
      <c r="AB149" s="38"/>
      <c r="AC149" s="38"/>
      <c r="AD149" s="38"/>
      <c r="AE149" s="38"/>
      <c r="AR149" s="233" t="s">
        <v>151</v>
      </c>
      <c r="AT149" s="233" t="s">
        <v>146</v>
      </c>
      <c r="AU149" s="233" t="s">
        <v>87</v>
      </c>
      <c r="AY149" s="17" t="s">
        <v>144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7" t="s">
        <v>85</v>
      </c>
      <c r="BK149" s="234">
        <f>ROUND(P149*H149,2)</f>
        <v>0</v>
      </c>
      <c r="BL149" s="17" t="s">
        <v>151</v>
      </c>
      <c r="BM149" s="233" t="s">
        <v>174</v>
      </c>
    </row>
    <row r="150" s="2" customFormat="1">
      <c r="A150" s="38"/>
      <c r="B150" s="39"/>
      <c r="C150" s="40"/>
      <c r="D150" s="235" t="s">
        <v>153</v>
      </c>
      <c r="E150" s="40"/>
      <c r="F150" s="236" t="s">
        <v>175</v>
      </c>
      <c r="G150" s="40"/>
      <c r="H150" s="40"/>
      <c r="I150" s="237"/>
      <c r="J150" s="237"/>
      <c r="K150" s="40"/>
      <c r="L150" s="40"/>
      <c r="M150" s="44"/>
      <c r="N150" s="238"/>
      <c r="O150" s="239"/>
      <c r="P150" s="91"/>
      <c r="Q150" s="91"/>
      <c r="R150" s="91"/>
      <c r="S150" s="91"/>
      <c r="T150" s="91"/>
      <c r="U150" s="91"/>
      <c r="V150" s="91"/>
      <c r="W150" s="91"/>
      <c r="X150" s="92"/>
      <c r="Y150" s="38"/>
      <c r="Z150" s="38"/>
      <c r="AA150" s="38"/>
      <c r="AB150" s="38"/>
      <c r="AC150" s="38"/>
      <c r="AD150" s="38"/>
      <c r="AE150" s="38"/>
      <c r="AT150" s="17" t="s">
        <v>153</v>
      </c>
      <c r="AU150" s="17" t="s">
        <v>87</v>
      </c>
    </row>
    <row r="151" s="2" customFormat="1">
      <c r="A151" s="38"/>
      <c r="B151" s="39"/>
      <c r="C151" s="40"/>
      <c r="D151" s="240" t="s">
        <v>155</v>
      </c>
      <c r="E151" s="40"/>
      <c r="F151" s="241" t="s">
        <v>176</v>
      </c>
      <c r="G151" s="40"/>
      <c r="H151" s="40"/>
      <c r="I151" s="237"/>
      <c r="J151" s="237"/>
      <c r="K151" s="40"/>
      <c r="L151" s="40"/>
      <c r="M151" s="44"/>
      <c r="N151" s="238"/>
      <c r="O151" s="239"/>
      <c r="P151" s="91"/>
      <c r="Q151" s="91"/>
      <c r="R151" s="91"/>
      <c r="S151" s="91"/>
      <c r="T151" s="91"/>
      <c r="U151" s="91"/>
      <c r="V151" s="91"/>
      <c r="W151" s="91"/>
      <c r="X151" s="92"/>
      <c r="Y151" s="38"/>
      <c r="Z151" s="38"/>
      <c r="AA151" s="38"/>
      <c r="AB151" s="38"/>
      <c r="AC151" s="38"/>
      <c r="AD151" s="38"/>
      <c r="AE151" s="38"/>
      <c r="AT151" s="17" t="s">
        <v>155</v>
      </c>
      <c r="AU151" s="17" t="s">
        <v>87</v>
      </c>
    </row>
    <row r="152" s="13" customFormat="1">
      <c r="A152" s="13"/>
      <c r="B152" s="242"/>
      <c r="C152" s="243"/>
      <c r="D152" s="235" t="s">
        <v>157</v>
      </c>
      <c r="E152" s="244" t="s">
        <v>1</v>
      </c>
      <c r="F152" s="245" t="s">
        <v>165</v>
      </c>
      <c r="G152" s="243"/>
      <c r="H152" s="246">
        <v>1</v>
      </c>
      <c r="I152" s="247"/>
      <c r="J152" s="247"/>
      <c r="K152" s="243"/>
      <c r="L152" s="243"/>
      <c r="M152" s="248"/>
      <c r="N152" s="249"/>
      <c r="O152" s="250"/>
      <c r="P152" s="250"/>
      <c r="Q152" s="250"/>
      <c r="R152" s="250"/>
      <c r="S152" s="250"/>
      <c r="T152" s="250"/>
      <c r="U152" s="250"/>
      <c r="V152" s="250"/>
      <c r="W152" s="250"/>
      <c r="X152" s="251"/>
      <c r="Y152" s="13"/>
      <c r="Z152" s="13"/>
      <c r="AA152" s="13"/>
      <c r="AB152" s="13"/>
      <c r="AC152" s="13"/>
      <c r="AD152" s="13"/>
      <c r="AE152" s="13"/>
      <c r="AT152" s="252" t="s">
        <v>157</v>
      </c>
      <c r="AU152" s="252" t="s">
        <v>87</v>
      </c>
      <c r="AV152" s="13" t="s">
        <v>87</v>
      </c>
      <c r="AW152" s="13" t="s">
        <v>5</v>
      </c>
      <c r="AX152" s="13" t="s">
        <v>77</v>
      </c>
      <c r="AY152" s="252" t="s">
        <v>144</v>
      </c>
    </row>
    <row r="153" s="14" customFormat="1">
      <c r="A153" s="14"/>
      <c r="B153" s="253"/>
      <c r="C153" s="254"/>
      <c r="D153" s="235" t="s">
        <v>157</v>
      </c>
      <c r="E153" s="255" t="s">
        <v>1</v>
      </c>
      <c r="F153" s="256" t="s">
        <v>159</v>
      </c>
      <c r="G153" s="254"/>
      <c r="H153" s="257">
        <v>1</v>
      </c>
      <c r="I153" s="258"/>
      <c r="J153" s="258"/>
      <c r="K153" s="254"/>
      <c r="L153" s="254"/>
      <c r="M153" s="259"/>
      <c r="N153" s="260"/>
      <c r="O153" s="261"/>
      <c r="P153" s="261"/>
      <c r="Q153" s="261"/>
      <c r="R153" s="261"/>
      <c r="S153" s="261"/>
      <c r="T153" s="261"/>
      <c r="U153" s="261"/>
      <c r="V153" s="261"/>
      <c r="W153" s="261"/>
      <c r="X153" s="262"/>
      <c r="Y153" s="14"/>
      <c r="Z153" s="14"/>
      <c r="AA153" s="14"/>
      <c r="AB153" s="14"/>
      <c r="AC153" s="14"/>
      <c r="AD153" s="14"/>
      <c r="AE153" s="14"/>
      <c r="AT153" s="263" t="s">
        <v>157</v>
      </c>
      <c r="AU153" s="263" t="s">
        <v>87</v>
      </c>
      <c r="AV153" s="14" t="s">
        <v>151</v>
      </c>
      <c r="AW153" s="14" t="s">
        <v>5</v>
      </c>
      <c r="AX153" s="14" t="s">
        <v>85</v>
      </c>
      <c r="AY153" s="263" t="s">
        <v>144</v>
      </c>
    </row>
    <row r="154" s="2" customFormat="1" ht="24.15" customHeight="1">
      <c r="A154" s="38"/>
      <c r="B154" s="39"/>
      <c r="C154" s="221" t="s">
        <v>177</v>
      </c>
      <c r="D154" s="221" t="s">
        <v>146</v>
      </c>
      <c r="E154" s="222" t="s">
        <v>178</v>
      </c>
      <c r="F154" s="223" t="s">
        <v>179</v>
      </c>
      <c r="G154" s="224" t="s">
        <v>180</v>
      </c>
      <c r="H154" s="225">
        <v>32</v>
      </c>
      <c r="I154" s="226"/>
      <c r="J154" s="226"/>
      <c r="K154" s="227">
        <f>ROUND(P154*H154,2)</f>
        <v>0</v>
      </c>
      <c r="L154" s="223" t="s">
        <v>150</v>
      </c>
      <c r="M154" s="44"/>
      <c r="N154" s="228" t="s">
        <v>1</v>
      </c>
      <c r="O154" s="229" t="s">
        <v>40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91"/>
      <c r="T154" s="231">
        <f>S154*H154</f>
        <v>0</v>
      </c>
      <c r="U154" s="231">
        <v>0</v>
      </c>
      <c r="V154" s="231">
        <f>U154*H154</f>
        <v>0</v>
      </c>
      <c r="W154" s="231">
        <v>0.32500000000000001</v>
      </c>
      <c r="X154" s="232">
        <f>W154*H154</f>
        <v>10.4</v>
      </c>
      <c r="Y154" s="38"/>
      <c r="Z154" s="38"/>
      <c r="AA154" s="38"/>
      <c r="AB154" s="38"/>
      <c r="AC154" s="38"/>
      <c r="AD154" s="38"/>
      <c r="AE154" s="38"/>
      <c r="AR154" s="233" t="s">
        <v>151</v>
      </c>
      <c r="AT154" s="233" t="s">
        <v>146</v>
      </c>
      <c r="AU154" s="233" t="s">
        <v>87</v>
      </c>
      <c r="AY154" s="17" t="s">
        <v>144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7" t="s">
        <v>85</v>
      </c>
      <c r="BK154" s="234">
        <f>ROUND(P154*H154,2)</f>
        <v>0</v>
      </c>
      <c r="BL154" s="17" t="s">
        <v>151</v>
      </c>
      <c r="BM154" s="233" t="s">
        <v>181</v>
      </c>
    </row>
    <row r="155" s="2" customFormat="1">
      <c r="A155" s="38"/>
      <c r="B155" s="39"/>
      <c r="C155" s="40"/>
      <c r="D155" s="235" t="s">
        <v>153</v>
      </c>
      <c r="E155" s="40"/>
      <c r="F155" s="236" t="s">
        <v>182</v>
      </c>
      <c r="G155" s="40"/>
      <c r="H155" s="40"/>
      <c r="I155" s="237"/>
      <c r="J155" s="237"/>
      <c r="K155" s="40"/>
      <c r="L155" s="40"/>
      <c r="M155" s="44"/>
      <c r="N155" s="238"/>
      <c r="O155" s="239"/>
      <c r="P155" s="91"/>
      <c r="Q155" s="91"/>
      <c r="R155" s="91"/>
      <c r="S155" s="91"/>
      <c r="T155" s="91"/>
      <c r="U155" s="91"/>
      <c r="V155" s="91"/>
      <c r="W155" s="91"/>
      <c r="X155" s="92"/>
      <c r="Y155" s="38"/>
      <c r="Z155" s="38"/>
      <c r="AA155" s="38"/>
      <c r="AB155" s="38"/>
      <c r="AC155" s="38"/>
      <c r="AD155" s="38"/>
      <c r="AE155" s="38"/>
      <c r="AT155" s="17" t="s">
        <v>153</v>
      </c>
      <c r="AU155" s="17" t="s">
        <v>87</v>
      </c>
    </row>
    <row r="156" s="2" customFormat="1">
      <c r="A156" s="38"/>
      <c r="B156" s="39"/>
      <c r="C156" s="40"/>
      <c r="D156" s="240" t="s">
        <v>155</v>
      </c>
      <c r="E156" s="40"/>
      <c r="F156" s="241" t="s">
        <v>183</v>
      </c>
      <c r="G156" s="40"/>
      <c r="H156" s="40"/>
      <c r="I156" s="237"/>
      <c r="J156" s="237"/>
      <c r="K156" s="40"/>
      <c r="L156" s="40"/>
      <c r="M156" s="44"/>
      <c r="N156" s="238"/>
      <c r="O156" s="239"/>
      <c r="P156" s="91"/>
      <c r="Q156" s="91"/>
      <c r="R156" s="91"/>
      <c r="S156" s="91"/>
      <c r="T156" s="91"/>
      <c r="U156" s="91"/>
      <c r="V156" s="91"/>
      <c r="W156" s="91"/>
      <c r="X156" s="92"/>
      <c r="Y156" s="38"/>
      <c r="Z156" s="38"/>
      <c r="AA156" s="38"/>
      <c r="AB156" s="38"/>
      <c r="AC156" s="38"/>
      <c r="AD156" s="38"/>
      <c r="AE156" s="38"/>
      <c r="AT156" s="17" t="s">
        <v>155</v>
      </c>
      <c r="AU156" s="17" t="s">
        <v>87</v>
      </c>
    </row>
    <row r="157" s="13" customFormat="1">
      <c r="A157" s="13"/>
      <c r="B157" s="242"/>
      <c r="C157" s="243"/>
      <c r="D157" s="235" t="s">
        <v>157</v>
      </c>
      <c r="E157" s="244" t="s">
        <v>1</v>
      </c>
      <c r="F157" s="245" t="s">
        <v>184</v>
      </c>
      <c r="G157" s="243"/>
      <c r="H157" s="246">
        <v>32</v>
      </c>
      <c r="I157" s="247"/>
      <c r="J157" s="247"/>
      <c r="K157" s="243"/>
      <c r="L157" s="243"/>
      <c r="M157" s="248"/>
      <c r="N157" s="249"/>
      <c r="O157" s="250"/>
      <c r="P157" s="250"/>
      <c r="Q157" s="250"/>
      <c r="R157" s="250"/>
      <c r="S157" s="250"/>
      <c r="T157" s="250"/>
      <c r="U157" s="250"/>
      <c r="V157" s="250"/>
      <c r="W157" s="250"/>
      <c r="X157" s="251"/>
      <c r="Y157" s="13"/>
      <c r="Z157" s="13"/>
      <c r="AA157" s="13"/>
      <c r="AB157" s="13"/>
      <c r="AC157" s="13"/>
      <c r="AD157" s="13"/>
      <c r="AE157" s="13"/>
      <c r="AT157" s="252" t="s">
        <v>157</v>
      </c>
      <c r="AU157" s="252" t="s">
        <v>87</v>
      </c>
      <c r="AV157" s="13" t="s">
        <v>87</v>
      </c>
      <c r="AW157" s="13" t="s">
        <v>5</v>
      </c>
      <c r="AX157" s="13" t="s">
        <v>77</v>
      </c>
      <c r="AY157" s="252" t="s">
        <v>144</v>
      </c>
    </row>
    <row r="158" s="14" customFormat="1">
      <c r="A158" s="14"/>
      <c r="B158" s="253"/>
      <c r="C158" s="254"/>
      <c r="D158" s="235" t="s">
        <v>157</v>
      </c>
      <c r="E158" s="255" t="s">
        <v>1</v>
      </c>
      <c r="F158" s="256" t="s">
        <v>159</v>
      </c>
      <c r="G158" s="254"/>
      <c r="H158" s="257">
        <v>32</v>
      </c>
      <c r="I158" s="258"/>
      <c r="J158" s="258"/>
      <c r="K158" s="254"/>
      <c r="L158" s="254"/>
      <c r="M158" s="259"/>
      <c r="N158" s="260"/>
      <c r="O158" s="261"/>
      <c r="P158" s="261"/>
      <c r="Q158" s="261"/>
      <c r="R158" s="261"/>
      <c r="S158" s="261"/>
      <c r="T158" s="261"/>
      <c r="U158" s="261"/>
      <c r="V158" s="261"/>
      <c r="W158" s="261"/>
      <c r="X158" s="262"/>
      <c r="Y158" s="14"/>
      <c r="Z158" s="14"/>
      <c r="AA158" s="14"/>
      <c r="AB158" s="14"/>
      <c r="AC158" s="14"/>
      <c r="AD158" s="14"/>
      <c r="AE158" s="14"/>
      <c r="AT158" s="263" t="s">
        <v>157</v>
      </c>
      <c r="AU158" s="263" t="s">
        <v>87</v>
      </c>
      <c r="AV158" s="14" t="s">
        <v>151</v>
      </c>
      <c r="AW158" s="14" t="s">
        <v>5</v>
      </c>
      <c r="AX158" s="14" t="s">
        <v>85</v>
      </c>
      <c r="AY158" s="263" t="s">
        <v>144</v>
      </c>
    </row>
    <row r="159" s="2" customFormat="1" ht="24.15" customHeight="1">
      <c r="A159" s="38"/>
      <c r="B159" s="39"/>
      <c r="C159" s="221" t="s">
        <v>185</v>
      </c>
      <c r="D159" s="221" t="s">
        <v>146</v>
      </c>
      <c r="E159" s="222" t="s">
        <v>186</v>
      </c>
      <c r="F159" s="223" t="s">
        <v>187</v>
      </c>
      <c r="G159" s="224" t="s">
        <v>188</v>
      </c>
      <c r="H159" s="225">
        <v>160</v>
      </c>
      <c r="I159" s="226"/>
      <c r="J159" s="226"/>
      <c r="K159" s="227">
        <f>ROUND(P159*H159,2)</f>
        <v>0</v>
      </c>
      <c r="L159" s="223" t="s">
        <v>150</v>
      </c>
      <c r="M159" s="44"/>
      <c r="N159" s="228" t="s">
        <v>1</v>
      </c>
      <c r="O159" s="229" t="s">
        <v>40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91"/>
      <c r="T159" s="231">
        <f>S159*H159</f>
        <v>0</v>
      </c>
      <c r="U159" s="231">
        <v>3.0000000000000001E-05</v>
      </c>
      <c r="V159" s="231">
        <f>U159*H159</f>
        <v>0.0048000000000000004</v>
      </c>
      <c r="W159" s="231">
        <v>0</v>
      </c>
      <c r="X159" s="232">
        <f>W159*H159</f>
        <v>0</v>
      </c>
      <c r="Y159" s="38"/>
      <c r="Z159" s="38"/>
      <c r="AA159" s="38"/>
      <c r="AB159" s="38"/>
      <c r="AC159" s="38"/>
      <c r="AD159" s="38"/>
      <c r="AE159" s="38"/>
      <c r="AR159" s="233" t="s">
        <v>151</v>
      </c>
      <c r="AT159" s="233" t="s">
        <v>146</v>
      </c>
      <c r="AU159" s="233" t="s">
        <v>87</v>
      </c>
      <c r="AY159" s="17" t="s">
        <v>144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7" t="s">
        <v>85</v>
      </c>
      <c r="BK159" s="234">
        <f>ROUND(P159*H159,2)</f>
        <v>0</v>
      </c>
      <c r="BL159" s="17" t="s">
        <v>151</v>
      </c>
      <c r="BM159" s="233" t="s">
        <v>189</v>
      </c>
    </row>
    <row r="160" s="2" customFormat="1">
      <c r="A160" s="38"/>
      <c r="B160" s="39"/>
      <c r="C160" s="40"/>
      <c r="D160" s="235" t="s">
        <v>153</v>
      </c>
      <c r="E160" s="40"/>
      <c r="F160" s="236" t="s">
        <v>187</v>
      </c>
      <c r="G160" s="40"/>
      <c r="H160" s="40"/>
      <c r="I160" s="237"/>
      <c r="J160" s="237"/>
      <c r="K160" s="40"/>
      <c r="L160" s="40"/>
      <c r="M160" s="44"/>
      <c r="N160" s="238"/>
      <c r="O160" s="239"/>
      <c r="P160" s="91"/>
      <c r="Q160" s="91"/>
      <c r="R160" s="91"/>
      <c r="S160" s="91"/>
      <c r="T160" s="91"/>
      <c r="U160" s="91"/>
      <c r="V160" s="91"/>
      <c r="W160" s="91"/>
      <c r="X160" s="92"/>
      <c r="Y160" s="38"/>
      <c r="Z160" s="38"/>
      <c r="AA160" s="38"/>
      <c r="AB160" s="38"/>
      <c r="AC160" s="38"/>
      <c r="AD160" s="38"/>
      <c r="AE160" s="38"/>
      <c r="AT160" s="17" t="s">
        <v>153</v>
      </c>
      <c r="AU160" s="17" t="s">
        <v>87</v>
      </c>
    </row>
    <row r="161" s="2" customFormat="1">
      <c r="A161" s="38"/>
      <c r="B161" s="39"/>
      <c r="C161" s="40"/>
      <c r="D161" s="240" t="s">
        <v>155</v>
      </c>
      <c r="E161" s="40"/>
      <c r="F161" s="241" t="s">
        <v>190</v>
      </c>
      <c r="G161" s="40"/>
      <c r="H161" s="40"/>
      <c r="I161" s="237"/>
      <c r="J161" s="237"/>
      <c r="K161" s="40"/>
      <c r="L161" s="40"/>
      <c r="M161" s="44"/>
      <c r="N161" s="238"/>
      <c r="O161" s="239"/>
      <c r="P161" s="91"/>
      <c r="Q161" s="91"/>
      <c r="R161" s="91"/>
      <c r="S161" s="91"/>
      <c r="T161" s="91"/>
      <c r="U161" s="91"/>
      <c r="V161" s="91"/>
      <c r="W161" s="91"/>
      <c r="X161" s="92"/>
      <c r="Y161" s="38"/>
      <c r="Z161" s="38"/>
      <c r="AA161" s="38"/>
      <c r="AB161" s="38"/>
      <c r="AC161" s="38"/>
      <c r="AD161" s="38"/>
      <c r="AE161" s="38"/>
      <c r="AT161" s="17" t="s">
        <v>155</v>
      </c>
      <c r="AU161" s="17" t="s">
        <v>87</v>
      </c>
    </row>
    <row r="162" s="13" customFormat="1">
      <c r="A162" s="13"/>
      <c r="B162" s="242"/>
      <c r="C162" s="243"/>
      <c r="D162" s="235" t="s">
        <v>157</v>
      </c>
      <c r="E162" s="244" t="s">
        <v>1</v>
      </c>
      <c r="F162" s="245" t="s">
        <v>191</v>
      </c>
      <c r="G162" s="243"/>
      <c r="H162" s="246">
        <v>160</v>
      </c>
      <c r="I162" s="247"/>
      <c r="J162" s="247"/>
      <c r="K162" s="243"/>
      <c r="L162" s="243"/>
      <c r="M162" s="248"/>
      <c r="N162" s="249"/>
      <c r="O162" s="250"/>
      <c r="P162" s="250"/>
      <c r="Q162" s="250"/>
      <c r="R162" s="250"/>
      <c r="S162" s="250"/>
      <c r="T162" s="250"/>
      <c r="U162" s="250"/>
      <c r="V162" s="250"/>
      <c r="W162" s="250"/>
      <c r="X162" s="251"/>
      <c r="Y162" s="13"/>
      <c r="Z162" s="13"/>
      <c r="AA162" s="13"/>
      <c r="AB162" s="13"/>
      <c r="AC162" s="13"/>
      <c r="AD162" s="13"/>
      <c r="AE162" s="13"/>
      <c r="AT162" s="252" t="s">
        <v>157</v>
      </c>
      <c r="AU162" s="252" t="s">
        <v>87</v>
      </c>
      <c r="AV162" s="13" t="s">
        <v>87</v>
      </c>
      <c r="AW162" s="13" t="s">
        <v>5</v>
      </c>
      <c r="AX162" s="13" t="s">
        <v>77</v>
      </c>
      <c r="AY162" s="252" t="s">
        <v>144</v>
      </c>
    </row>
    <row r="163" s="14" customFormat="1">
      <c r="A163" s="14"/>
      <c r="B163" s="253"/>
      <c r="C163" s="254"/>
      <c r="D163" s="235" t="s">
        <v>157</v>
      </c>
      <c r="E163" s="255" t="s">
        <v>1</v>
      </c>
      <c r="F163" s="256" t="s">
        <v>159</v>
      </c>
      <c r="G163" s="254"/>
      <c r="H163" s="257">
        <v>160</v>
      </c>
      <c r="I163" s="258"/>
      <c r="J163" s="258"/>
      <c r="K163" s="254"/>
      <c r="L163" s="254"/>
      <c r="M163" s="259"/>
      <c r="N163" s="260"/>
      <c r="O163" s="261"/>
      <c r="P163" s="261"/>
      <c r="Q163" s="261"/>
      <c r="R163" s="261"/>
      <c r="S163" s="261"/>
      <c r="T163" s="261"/>
      <c r="U163" s="261"/>
      <c r="V163" s="261"/>
      <c r="W163" s="261"/>
      <c r="X163" s="262"/>
      <c r="Y163" s="14"/>
      <c r="Z163" s="14"/>
      <c r="AA163" s="14"/>
      <c r="AB163" s="14"/>
      <c r="AC163" s="14"/>
      <c r="AD163" s="14"/>
      <c r="AE163" s="14"/>
      <c r="AT163" s="263" t="s">
        <v>157</v>
      </c>
      <c r="AU163" s="263" t="s">
        <v>87</v>
      </c>
      <c r="AV163" s="14" t="s">
        <v>151</v>
      </c>
      <c r="AW163" s="14" t="s">
        <v>5</v>
      </c>
      <c r="AX163" s="14" t="s">
        <v>85</v>
      </c>
      <c r="AY163" s="263" t="s">
        <v>144</v>
      </c>
    </row>
    <row r="164" s="2" customFormat="1" ht="24.15" customHeight="1">
      <c r="A164" s="38"/>
      <c r="B164" s="39"/>
      <c r="C164" s="221" t="s">
        <v>192</v>
      </c>
      <c r="D164" s="221" t="s">
        <v>146</v>
      </c>
      <c r="E164" s="222" t="s">
        <v>193</v>
      </c>
      <c r="F164" s="223" t="s">
        <v>194</v>
      </c>
      <c r="G164" s="224" t="s">
        <v>195</v>
      </c>
      <c r="H164" s="225">
        <v>30</v>
      </c>
      <c r="I164" s="226"/>
      <c r="J164" s="226"/>
      <c r="K164" s="227">
        <f>ROUND(P164*H164,2)</f>
        <v>0</v>
      </c>
      <c r="L164" s="223" t="s">
        <v>150</v>
      </c>
      <c r="M164" s="44"/>
      <c r="N164" s="228" t="s">
        <v>1</v>
      </c>
      <c r="O164" s="229" t="s">
        <v>40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91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38"/>
      <c r="Z164" s="38"/>
      <c r="AA164" s="38"/>
      <c r="AB164" s="38"/>
      <c r="AC164" s="38"/>
      <c r="AD164" s="38"/>
      <c r="AE164" s="38"/>
      <c r="AR164" s="233" t="s">
        <v>151</v>
      </c>
      <c r="AT164" s="233" t="s">
        <v>146</v>
      </c>
      <c r="AU164" s="233" t="s">
        <v>87</v>
      </c>
      <c r="AY164" s="17" t="s">
        <v>144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7" t="s">
        <v>85</v>
      </c>
      <c r="BK164" s="234">
        <f>ROUND(P164*H164,2)</f>
        <v>0</v>
      </c>
      <c r="BL164" s="17" t="s">
        <v>151</v>
      </c>
      <c r="BM164" s="233" t="s">
        <v>196</v>
      </c>
    </row>
    <row r="165" s="2" customFormat="1">
      <c r="A165" s="38"/>
      <c r="B165" s="39"/>
      <c r="C165" s="40"/>
      <c r="D165" s="235" t="s">
        <v>153</v>
      </c>
      <c r="E165" s="40"/>
      <c r="F165" s="236" t="s">
        <v>194</v>
      </c>
      <c r="G165" s="40"/>
      <c r="H165" s="40"/>
      <c r="I165" s="237"/>
      <c r="J165" s="237"/>
      <c r="K165" s="40"/>
      <c r="L165" s="40"/>
      <c r="M165" s="44"/>
      <c r="N165" s="238"/>
      <c r="O165" s="239"/>
      <c r="P165" s="91"/>
      <c r="Q165" s="91"/>
      <c r="R165" s="91"/>
      <c r="S165" s="91"/>
      <c r="T165" s="91"/>
      <c r="U165" s="91"/>
      <c r="V165" s="91"/>
      <c r="W165" s="91"/>
      <c r="X165" s="92"/>
      <c r="Y165" s="38"/>
      <c r="Z165" s="38"/>
      <c r="AA165" s="38"/>
      <c r="AB165" s="38"/>
      <c r="AC165" s="38"/>
      <c r="AD165" s="38"/>
      <c r="AE165" s="38"/>
      <c r="AT165" s="17" t="s">
        <v>153</v>
      </c>
      <c r="AU165" s="17" t="s">
        <v>87</v>
      </c>
    </row>
    <row r="166" s="2" customFormat="1">
      <c r="A166" s="38"/>
      <c r="B166" s="39"/>
      <c r="C166" s="40"/>
      <c r="D166" s="240" t="s">
        <v>155</v>
      </c>
      <c r="E166" s="40"/>
      <c r="F166" s="241" t="s">
        <v>197</v>
      </c>
      <c r="G166" s="40"/>
      <c r="H166" s="40"/>
      <c r="I166" s="237"/>
      <c r="J166" s="237"/>
      <c r="K166" s="40"/>
      <c r="L166" s="40"/>
      <c r="M166" s="44"/>
      <c r="N166" s="238"/>
      <c r="O166" s="239"/>
      <c r="P166" s="91"/>
      <c r="Q166" s="91"/>
      <c r="R166" s="91"/>
      <c r="S166" s="91"/>
      <c r="T166" s="91"/>
      <c r="U166" s="91"/>
      <c r="V166" s="91"/>
      <c r="W166" s="91"/>
      <c r="X166" s="92"/>
      <c r="Y166" s="38"/>
      <c r="Z166" s="38"/>
      <c r="AA166" s="38"/>
      <c r="AB166" s="38"/>
      <c r="AC166" s="38"/>
      <c r="AD166" s="38"/>
      <c r="AE166" s="38"/>
      <c r="AT166" s="17" t="s">
        <v>155</v>
      </c>
      <c r="AU166" s="17" t="s">
        <v>87</v>
      </c>
    </row>
    <row r="167" s="13" customFormat="1">
      <c r="A167" s="13"/>
      <c r="B167" s="242"/>
      <c r="C167" s="243"/>
      <c r="D167" s="235" t="s">
        <v>157</v>
      </c>
      <c r="E167" s="244" t="s">
        <v>1</v>
      </c>
      <c r="F167" s="245" t="s">
        <v>198</v>
      </c>
      <c r="G167" s="243"/>
      <c r="H167" s="246">
        <v>30</v>
      </c>
      <c r="I167" s="247"/>
      <c r="J167" s="247"/>
      <c r="K167" s="243"/>
      <c r="L167" s="243"/>
      <c r="M167" s="248"/>
      <c r="N167" s="249"/>
      <c r="O167" s="250"/>
      <c r="P167" s="250"/>
      <c r="Q167" s="250"/>
      <c r="R167" s="250"/>
      <c r="S167" s="250"/>
      <c r="T167" s="250"/>
      <c r="U167" s="250"/>
      <c r="V167" s="250"/>
      <c r="W167" s="250"/>
      <c r="X167" s="251"/>
      <c r="Y167" s="13"/>
      <c r="Z167" s="13"/>
      <c r="AA167" s="13"/>
      <c r="AB167" s="13"/>
      <c r="AC167" s="13"/>
      <c r="AD167" s="13"/>
      <c r="AE167" s="13"/>
      <c r="AT167" s="252" t="s">
        <v>157</v>
      </c>
      <c r="AU167" s="252" t="s">
        <v>87</v>
      </c>
      <c r="AV167" s="13" t="s">
        <v>87</v>
      </c>
      <c r="AW167" s="13" t="s">
        <v>5</v>
      </c>
      <c r="AX167" s="13" t="s">
        <v>77</v>
      </c>
      <c r="AY167" s="252" t="s">
        <v>144</v>
      </c>
    </row>
    <row r="168" s="14" customFormat="1">
      <c r="A168" s="14"/>
      <c r="B168" s="253"/>
      <c r="C168" s="254"/>
      <c r="D168" s="235" t="s">
        <v>157</v>
      </c>
      <c r="E168" s="255" t="s">
        <v>1</v>
      </c>
      <c r="F168" s="256" t="s">
        <v>159</v>
      </c>
      <c r="G168" s="254"/>
      <c r="H168" s="257">
        <v>30</v>
      </c>
      <c r="I168" s="258"/>
      <c r="J168" s="258"/>
      <c r="K168" s="254"/>
      <c r="L168" s="254"/>
      <c r="M168" s="259"/>
      <c r="N168" s="260"/>
      <c r="O168" s="261"/>
      <c r="P168" s="261"/>
      <c r="Q168" s="261"/>
      <c r="R168" s="261"/>
      <c r="S168" s="261"/>
      <c r="T168" s="261"/>
      <c r="U168" s="261"/>
      <c r="V168" s="261"/>
      <c r="W168" s="261"/>
      <c r="X168" s="262"/>
      <c r="Y168" s="14"/>
      <c r="Z168" s="14"/>
      <c r="AA168" s="14"/>
      <c r="AB168" s="14"/>
      <c r="AC168" s="14"/>
      <c r="AD168" s="14"/>
      <c r="AE168" s="14"/>
      <c r="AT168" s="263" t="s">
        <v>157</v>
      </c>
      <c r="AU168" s="263" t="s">
        <v>87</v>
      </c>
      <c r="AV168" s="14" t="s">
        <v>151</v>
      </c>
      <c r="AW168" s="14" t="s">
        <v>5</v>
      </c>
      <c r="AX168" s="14" t="s">
        <v>85</v>
      </c>
      <c r="AY168" s="263" t="s">
        <v>144</v>
      </c>
    </row>
    <row r="169" s="2" customFormat="1" ht="24.15" customHeight="1">
      <c r="A169" s="38"/>
      <c r="B169" s="39"/>
      <c r="C169" s="221" t="s">
        <v>199</v>
      </c>
      <c r="D169" s="221" t="s">
        <v>146</v>
      </c>
      <c r="E169" s="222" t="s">
        <v>200</v>
      </c>
      <c r="F169" s="223" t="s">
        <v>201</v>
      </c>
      <c r="G169" s="224" t="s">
        <v>202</v>
      </c>
      <c r="H169" s="225">
        <v>160</v>
      </c>
      <c r="I169" s="226"/>
      <c r="J169" s="226"/>
      <c r="K169" s="227">
        <f>ROUND(P169*H169,2)</f>
        <v>0</v>
      </c>
      <c r="L169" s="223" t="s">
        <v>150</v>
      </c>
      <c r="M169" s="44"/>
      <c r="N169" s="228" t="s">
        <v>1</v>
      </c>
      <c r="O169" s="229" t="s">
        <v>40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91"/>
      <c r="T169" s="231">
        <f>S169*H169</f>
        <v>0</v>
      </c>
      <c r="U169" s="231">
        <v>0.00030074000000000002</v>
      </c>
      <c r="V169" s="231">
        <f>U169*H169</f>
        <v>0.048118400000000006</v>
      </c>
      <c r="W169" s="231">
        <v>0</v>
      </c>
      <c r="X169" s="232">
        <f>W169*H169</f>
        <v>0</v>
      </c>
      <c r="Y169" s="38"/>
      <c r="Z169" s="38"/>
      <c r="AA169" s="38"/>
      <c r="AB169" s="38"/>
      <c r="AC169" s="38"/>
      <c r="AD169" s="38"/>
      <c r="AE169" s="38"/>
      <c r="AR169" s="233" t="s">
        <v>151</v>
      </c>
      <c r="AT169" s="233" t="s">
        <v>146</v>
      </c>
      <c r="AU169" s="233" t="s">
        <v>87</v>
      </c>
      <c r="AY169" s="17" t="s">
        <v>144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7" t="s">
        <v>85</v>
      </c>
      <c r="BK169" s="234">
        <f>ROUND(P169*H169,2)</f>
        <v>0</v>
      </c>
      <c r="BL169" s="17" t="s">
        <v>151</v>
      </c>
      <c r="BM169" s="233" t="s">
        <v>203</v>
      </c>
    </row>
    <row r="170" s="2" customFormat="1">
      <c r="A170" s="38"/>
      <c r="B170" s="39"/>
      <c r="C170" s="40"/>
      <c r="D170" s="235" t="s">
        <v>153</v>
      </c>
      <c r="E170" s="40"/>
      <c r="F170" s="236" t="s">
        <v>204</v>
      </c>
      <c r="G170" s="40"/>
      <c r="H170" s="40"/>
      <c r="I170" s="237"/>
      <c r="J170" s="237"/>
      <c r="K170" s="40"/>
      <c r="L170" s="40"/>
      <c r="M170" s="44"/>
      <c r="N170" s="238"/>
      <c r="O170" s="239"/>
      <c r="P170" s="91"/>
      <c r="Q170" s="91"/>
      <c r="R170" s="91"/>
      <c r="S170" s="91"/>
      <c r="T170" s="91"/>
      <c r="U170" s="91"/>
      <c r="V170" s="91"/>
      <c r="W170" s="91"/>
      <c r="X170" s="92"/>
      <c r="Y170" s="38"/>
      <c r="Z170" s="38"/>
      <c r="AA170" s="38"/>
      <c r="AB170" s="38"/>
      <c r="AC170" s="38"/>
      <c r="AD170" s="38"/>
      <c r="AE170" s="38"/>
      <c r="AT170" s="17" t="s">
        <v>153</v>
      </c>
      <c r="AU170" s="17" t="s">
        <v>87</v>
      </c>
    </row>
    <row r="171" s="2" customFormat="1">
      <c r="A171" s="38"/>
      <c r="B171" s="39"/>
      <c r="C171" s="40"/>
      <c r="D171" s="240" t="s">
        <v>155</v>
      </c>
      <c r="E171" s="40"/>
      <c r="F171" s="241" t="s">
        <v>205</v>
      </c>
      <c r="G171" s="40"/>
      <c r="H171" s="40"/>
      <c r="I171" s="237"/>
      <c r="J171" s="237"/>
      <c r="K171" s="40"/>
      <c r="L171" s="40"/>
      <c r="M171" s="44"/>
      <c r="N171" s="238"/>
      <c r="O171" s="239"/>
      <c r="P171" s="91"/>
      <c r="Q171" s="91"/>
      <c r="R171" s="91"/>
      <c r="S171" s="91"/>
      <c r="T171" s="91"/>
      <c r="U171" s="91"/>
      <c r="V171" s="91"/>
      <c r="W171" s="91"/>
      <c r="X171" s="92"/>
      <c r="Y171" s="38"/>
      <c r="Z171" s="38"/>
      <c r="AA171" s="38"/>
      <c r="AB171" s="38"/>
      <c r="AC171" s="38"/>
      <c r="AD171" s="38"/>
      <c r="AE171" s="38"/>
      <c r="AT171" s="17" t="s">
        <v>155</v>
      </c>
      <c r="AU171" s="17" t="s">
        <v>87</v>
      </c>
    </row>
    <row r="172" s="13" customFormat="1">
      <c r="A172" s="13"/>
      <c r="B172" s="242"/>
      <c r="C172" s="243"/>
      <c r="D172" s="235" t="s">
        <v>157</v>
      </c>
      <c r="E172" s="244" t="s">
        <v>1</v>
      </c>
      <c r="F172" s="245" t="s">
        <v>206</v>
      </c>
      <c r="G172" s="243"/>
      <c r="H172" s="246">
        <v>160</v>
      </c>
      <c r="I172" s="247"/>
      <c r="J172" s="247"/>
      <c r="K172" s="243"/>
      <c r="L172" s="243"/>
      <c r="M172" s="248"/>
      <c r="N172" s="249"/>
      <c r="O172" s="250"/>
      <c r="P172" s="250"/>
      <c r="Q172" s="250"/>
      <c r="R172" s="250"/>
      <c r="S172" s="250"/>
      <c r="T172" s="250"/>
      <c r="U172" s="250"/>
      <c r="V172" s="250"/>
      <c r="W172" s="250"/>
      <c r="X172" s="251"/>
      <c r="Y172" s="13"/>
      <c r="Z172" s="13"/>
      <c r="AA172" s="13"/>
      <c r="AB172" s="13"/>
      <c r="AC172" s="13"/>
      <c r="AD172" s="13"/>
      <c r="AE172" s="13"/>
      <c r="AT172" s="252" t="s">
        <v>157</v>
      </c>
      <c r="AU172" s="252" t="s">
        <v>87</v>
      </c>
      <c r="AV172" s="13" t="s">
        <v>87</v>
      </c>
      <c r="AW172" s="13" t="s">
        <v>5</v>
      </c>
      <c r="AX172" s="13" t="s">
        <v>77</v>
      </c>
      <c r="AY172" s="252" t="s">
        <v>144</v>
      </c>
    </row>
    <row r="173" s="14" customFormat="1">
      <c r="A173" s="14"/>
      <c r="B173" s="253"/>
      <c r="C173" s="254"/>
      <c r="D173" s="235" t="s">
        <v>157</v>
      </c>
      <c r="E173" s="255" t="s">
        <v>1</v>
      </c>
      <c r="F173" s="256" t="s">
        <v>159</v>
      </c>
      <c r="G173" s="254"/>
      <c r="H173" s="257">
        <v>160</v>
      </c>
      <c r="I173" s="258"/>
      <c r="J173" s="258"/>
      <c r="K173" s="254"/>
      <c r="L173" s="254"/>
      <c r="M173" s="259"/>
      <c r="N173" s="260"/>
      <c r="O173" s="261"/>
      <c r="P173" s="261"/>
      <c r="Q173" s="261"/>
      <c r="R173" s="261"/>
      <c r="S173" s="261"/>
      <c r="T173" s="261"/>
      <c r="U173" s="261"/>
      <c r="V173" s="261"/>
      <c r="W173" s="261"/>
      <c r="X173" s="262"/>
      <c r="Y173" s="14"/>
      <c r="Z173" s="14"/>
      <c r="AA173" s="14"/>
      <c r="AB173" s="14"/>
      <c r="AC173" s="14"/>
      <c r="AD173" s="14"/>
      <c r="AE173" s="14"/>
      <c r="AT173" s="263" t="s">
        <v>157</v>
      </c>
      <c r="AU173" s="263" t="s">
        <v>87</v>
      </c>
      <c r="AV173" s="14" t="s">
        <v>151</v>
      </c>
      <c r="AW173" s="14" t="s">
        <v>5</v>
      </c>
      <c r="AX173" s="14" t="s">
        <v>85</v>
      </c>
      <c r="AY173" s="263" t="s">
        <v>144</v>
      </c>
    </row>
    <row r="174" s="2" customFormat="1" ht="33" customHeight="1">
      <c r="A174" s="38"/>
      <c r="B174" s="39"/>
      <c r="C174" s="221" t="s">
        <v>207</v>
      </c>
      <c r="D174" s="221" t="s">
        <v>146</v>
      </c>
      <c r="E174" s="222" t="s">
        <v>208</v>
      </c>
      <c r="F174" s="223" t="s">
        <v>209</v>
      </c>
      <c r="G174" s="224" t="s">
        <v>202</v>
      </c>
      <c r="H174" s="225">
        <v>160</v>
      </c>
      <c r="I174" s="226"/>
      <c r="J174" s="226"/>
      <c r="K174" s="227">
        <f>ROUND(P174*H174,2)</f>
        <v>0</v>
      </c>
      <c r="L174" s="223" t="s">
        <v>150</v>
      </c>
      <c r="M174" s="44"/>
      <c r="N174" s="228" t="s">
        <v>1</v>
      </c>
      <c r="O174" s="229" t="s">
        <v>40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91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38"/>
      <c r="Z174" s="38"/>
      <c r="AA174" s="38"/>
      <c r="AB174" s="38"/>
      <c r="AC174" s="38"/>
      <c r="AD174" s="38"/>
      <c r="AE174" s="38"/>
      <c r="AR174" s="233" t="s">
        <v>151</v>
      </c>
      <c r="AT174" s="233" t="s">
        <v>146</v>
      </c>
      <c r="AU174" s="233" t="s">
        <v>87</v>
      </c>
      <c r="AY174" s="17" t="s">
        <v>144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7" t="s">
        <v>85</v>
      </c>
      <c r="BK174" s="234">
        <f>ROUND(P174*H174,2)</f>
        <v>0</v>
      </c>
      <c r="BL174" s="17" t="s">
        <v>151</v>
      </c>
      <c r="BM174" s="233" t="s">
        <v>210</v>
      </c>
    </row>
    <row r="175" s="2" customFormat="1">
      <c r="A175" s="38"/>
      <c r="B175" s="39"/>
      <c r="C175" s="40"/>
      <c r="D175" s="235" t="s">
        <v>153</v>
      </c>
      <c r="E175" s="40"/>
      <c r="F175" s="236" t="s">
        <v>211</v>
      </c>
      <c r="G175" s="40"/>
      <c r="H175" s="40"/>
      <c r="I175" s="237"/>
      <c r="J175" s="237"/>
      <c r="K175" s="40"/>
      <c r="L175" s="40"/>
      <c r="M175" s="44"/>
      <c r="N175" s="238"/>
      <c r="O175" s="239"/>
      <c r="P175" s="91"/>
      <c r="Q175" s="91"/>
      <c r="R175" s="91"/>
      <c r="S175" s="91"/>
      <c r="T175" s="91"/>
      <c r="U175" s="91"/>
      <c r="V175" s="91"/>
      <c r="W175" s="91"/>
      <c r="X175" s="92"/>
      <c r="Y175" s="38"/>
      <c r="Z175" s="38"/>
      <c r="AA175" s="38"/>
      <c r="AB175" s="38"/>
      <c r="AC175" s="38"/>
      <c r="AD175" s="38"/>
      <c r="AE175" s="38"/>
      <c r="AT175" s="17" t="s">
        <v>153</v>
      </c>
      <c r="AU175" s="17" t="s">
        <v>87</v>
      </c>
    </row>
    <row r="176" s="2" customFormat="1">
      <c r="A176" s="38"/>
      <c r="B176" s="39"/>
      <c r="C176" s="40"/>
      <c r="D176" s="240" t="s">
        <v>155</v>
      </c>
      <c r="E176" s="40"/>
      <c r="F176" s="241" t="s">
        <v>212</v>
      </c>
      <c r="G176" s="40"/>
      <c r="H176" s="40"/>
      <c r="I176" s="237"/>
      <c r="J176" s="237"/>
      <c r="K176" s="40"/>
      <c r="L176" s="40"/>
      <c r="M176" s="44"/>
      <c r="N176" s="238"/>
      <c r="O176" s="239"/>
      <c r="P176" s="91"/>
      <c r="Q176" s="91"/>
      <c r="R176" s="91"/>
      <c r="S176" s="91"/>
      <c r="T176" s="91"/>
      <c r="U176" s="91"/>
      <c r="V176" s="91"/>
      <c r="W176" s="91"/>
      <c r="X176" s="92"/>
      <c r="Y176" s="38"/>
      <c r="Z176" s="38"/>
      <c r="AA176" s="38"/>
      <c r="AB176" s="38"/>
      <c r="AC176" s="38"/>
      <c r="AD176" s="38"/>
      <c r="AE176" s="38"/>
      <c r="AT176" s="17" t="s">
        <v>155</v>
      </c>
      <c r="AU176" s="17" t="s">
        <v>87</v>
      </c>
    </row>
    <row r="177" s="13" customFormat="1">
      <c r="A177" s="13"/>
      <c r="B177" s="242"/>
      <c r="C177" s="243"/>
      <c r="D177" s="235" t="s">
        <v>157</v>
      </c>
      <c r="E177" s="244" t="s">
        <v>1</v>
      </c>
      <c r="F177" s="245" t="s">
        <v>206</v>
      </c>
      <c r="G177" s="243"/>
      <c r="H177" s="246">
        <v>160</v>
      </c>
      <c r="I177" s="247"/>
      <c r="J177" s="247"/>
      <c r="K177" s="243"/>
      <c r="L177" s="243"/>
      <c r="M177" s="248"/>
      <c r="N177" s="249"/>
      <c r="O177" s="250"/>
      <c r="P177" s="250"/>
      <c r="Q177" s="250"/>
      <c r="R177" s="250"/>
      <c r="S177" s="250"/>
      <c r="T177" s="250"/>
      <c r="U177" s="250"/>
      <c r="V177" s="250"/>
      <c r="W177" s="250"/>
      <c r="X177" s="251"/>
      <c r="Y177" s="13"/>
      <c r="Z177" s="13"/>
      <c r="AA177" s="13"/>
      <c r="AB177" s="13"/>
      <c r="AC177" s="13"/>
      <c r="AD177" s="13"/>
      <c r="AE177" s="13"/>
      <c r="AT177" s="252" t="s">
        <v>157</v>
      </c>
      <c r="AU177" s="252" t="s">
        <v>87</v>
      </c>
      <c r="AV177" s="13" t="s">
        <v>87</v>
      </c>
      <c r="AW177" s="13" t="s">
        <v>5</v>
      </c>
      <c r="AX177" s="13" t="s">
        <v>77</v>
      </c>
      <c r="AY177" s="252" t="s">
        <v>144</v>
      </c>
    </row>
    <row r="178" s="14" customFormat="1">
      <c r="A178" s="14"/>
      <c r="B178" s="253"/>
      <c r="C178" s="254"/>
      <c r="D178" s="235" t="s">
        <v>157</v>
      </c>
      <c r="E178" s="255" t="s">
        <v>1</v>
      </c>
      <c r="F178" s="256" t="s">
        <v>159</v>
      </c>
      <c r="G178" s="254"/>
      <c r="H178" s="257">
        <v>160</v>
      </c>
      <c r="I178" s="258"/>
      <c r="J178" s="258"/>
      <c r="K178" s="254"/>
      <c r="L178" s="254"/>
      <c r="M178" s="259"/>
      <c r="N178" s="260"/>
      <c r="O178" s="261"/>
      <c r="P178" s="261"/>
      <c r="Q178" s="261"/>
      <c r="R178" s="261"/>
      <c r="S178" s="261"/>
      <c r="T178" s="261"/>
      <c r="U178" s="261"/>
      <c r="V178" s="261"/>
      <c r="W178" s="261"/>
      <c r="X178" s="262"/>
      <c r="Y178" s="14"/>
      <c r="Z178" s="14"/>
      <c r="AA178" s="14"/>
      <c r="AB178" s="14"/>
      <c r="AC178" s="14"/>
      <c r="AD178" s="14"/>
      <c r="AE178" s="14"/>
      <c r="AT178" s="263" t="s">
        <v>157</v>
      </c>
      <c r="AU178" s="263" t="s">
        <v>87</v>
      </c>
      <c r="AV178" s="14" t="s">
        <v>151</v>
      </c>
      <c r="AW178" s="14" t="s">
        <v>5</v>
      </c>
      <c r="AX178" s="14" t="s">
        <v>85</v>
      </c>
      <c r="AY178" s="263" t="s">
        <v>144</v>
      </c>
    </row>
    <row r="179" s="2" customFormat="1" ht="37.8" customHeight="1">
      <c r="A179" s="38"/>
      <c r="B179" s="39"/>
      <c r="C179" s="221" t="s">
        <v>213</v>
      </c>
      <c r="D179" s="221" t="s">
        <v>146</v>
      </c>
      <c r="E179" s="222" t="s">
        <v>214</v>
      </c>
      <c r="F179" s="223" t="s">
        <v>215</v>
      </c>
      <c r="G179" s="224" t="s">
        <v>216</v>
      </c>
      <c r="H179" s="225">
        <v>103.09999999999999</v>
      </c>
      <c r="I179" s="226"/>
      <c r="J179" s="226"/>
      <c r="K179" s="227">
        <f>ROUND(P179*H179,2)</f>
        <v>0</v>
      </c>
      <c r="L179" s="223" t="s">
        <v>150</v>
      </c>
      <c r="M179" s="44"/>
      <c r="N179" s="228" t="s">
        <v>1</v>
      </c>
      <c r="O179" s="229" t="s">
        <v>40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91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38"/>
      <c r="Z179" s="38"/>
      <c r="AA179" s="38"/>
      <c r="AB179" s="38"/>
      <c r="AC179" s="38"/>
      <c r="AD179" s="38"/>
      <c r="AE179" s="38"/>
      <c r="AR179" s="233" t="s">
        <v>151</v>
      </c>
      <c r="AT179" s="233" t="s">
        <v>146</v>
      </c>
      <c r="AU179" s="233" t="s">
        <v>87</v>
      </c>
      <c r="AY179" s="17" t="s">
        <v>144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7" t="s">
        <v>85</v>
      </c>
      <c r="BK179" s="234">
        <f>ROUND(P179*H179,2)</f>
        <v>0</v>
      </c>
      <c r="BL179" s="17" t="s">
        <v>151</v>
      </c>
      <c r="BM179" s="233" t="s">
        <v>217</v>
      </c>
    </row>
    <row r="180" s="2" customFormat="1">
      <c r="A180" s="38"/>
      <c r="B180" s="39"/>
      <c r="C180" s="40"/>
      <c r="D180" s="235" t="s">
        <v>153</v>
      </c>
      <c r="E180" s="40"/>
      <c r="F180" s="236" t="s">
        <v>218</v>
      </c>
      <c r="G180" s="40"/>
      <c r="H180" s="40"/>
      <c r="I180" s="237"/>
      <c r="J180" s="237"/>
      <c r="K180" s="40"/>
      <c r="L180" s="40"/>
      <c r="M180" s="44"/>
      <c r="N180" s="238"/>
      <c r="O180" s="239"/>
      <c r="P180" s="91"/>
      <c r="Q180" s="91"/>
      <c r="R180" s="91"/>
      <c r="S180" s="91"/>
      <c r="T180" s="91"/>
      <c r="U180" s="91"/>
      <c r="V180" s="91"/>
      <c r="W180" s="91"/>
      <c r="X180" s="92"/>
      <c r="Y180" s="38"/>
      <c r="Z180" s="38"/>
      <c r="AA180" s="38"/>
      <c r="AB180" s="38"/>
      <c r="AC180" s="38"/>
      <c r="AD180" s="38"/>
      <c r="AE180" s="38"/>
      <c r="AT180" s="17" t="s">
        <v>153</v>
      </c>
      <c r="AU180" s="17" t="s">
        <v>87</v>
      </c>
    </row>
    <row r="181" s="2" customFormat="1">
      <c r="A181" s="38"/>
      <c r="B181" s="39"/>
      <c r="C181" s="40"/>
      <c r="D181" s="240" t="s">
        <v>155</v>
      </c>
      <c r="E181" s="40"/>
      <c r="F181" s="241" t="s">
        <v>219</v>
      </c>
      <c r="G181" s="40"/>
      <c r="H181" s="40"/>
      <c r="I181" s="237"/>
      <c r="J181" s="237"/>
      <c r="K181" s="40"/>
      <c r="L181" s="40"/>
      <c r="M181" s="44"/>
      <c r="N181" s="238"/>
      <c r="O181" s="239"/>
      <c r="P181" s="91"/>
      <c r="Q181" s="91"/>
      <c r="R181" s="91"/>
      <c r="S181" s="91"/>
      <c r="T181" s="91"/>
      <c r="U181" s="91"/>
      <c r="V181" s="91"/>
      <c r="W181" s="91"/>
      <c r="X181" s="92"/>
      <c r="Y181" s="38"/>
      <c r="Z181" s="38"/>
      <c r="AA181" s="38"/>
      <c r="AB181" s="38"/>
      <c r="AC181" s="38"/>
      <c r="AD181" s="38"/>
      <c r="AE181" s="38"/>
      <c r="AT181" s="17" t="s">
        <v>155</v>
      </c>
      <c r="AU181" s="17" t="s">
        <v>87</v>
      </c>
    </row>
    <row r="182" s="13" customFormat="1">
      <c r="A182" s="13"/>
      <c r="B182" s="242"/>
      <c r="C182" s="243"/>
      <c r="D182" s="235" t="s">
        <v>157</v>
      </c>
      <c r="E182" s="244" t="s">
        <v>1</v>
      </c>
      <c r="F182" s="245" t="s">
        <v>220</v>
      </c>
      <c r="G182" s="243"/>
      <c r="H182" s="246">
        <v>103.09999999999999</v>
      </c>
      <c r="I182" s="247"/>
      <c r="J182" s="247"/>
      <c r="K182" s="243"/>
      <c r="L182" s="243"/>
      <c r="M182" s="248"/>
      <c r="N182" s="249"/>
      <c r="O182" s="250"/>
      <c r="P182" s="250"/>
      <c r="Q182" s="250"/>
      <c r="R182" s="250"/>
      <c r="S182" s="250"/>
      <c r="T182" s="250"/>
      <c r="U182" s="250"/>
      <c r="V182" s="250"/>
      <c r="W182" s="250"/>
      <c r="X182" s="251"/>
      <c r="Y182" s="13"/>
      <c r="Z182" s="13"/>
      <c r="AA182" s="13"/>
      <c r="AB182" s="13"/>
      <c r="AC182" s="13"/>
      <c r="AD182" s="13"/>
      <c r="AE182" s="13"/>
      <c r="AT182" s="252" t="s">
        <v>157</v>
      </c>
      <c r="AU182" s="252" t="s">
        <v>87</v>
      </c>
      <c r="AV182" s="13" t="s">
        <v>87</v>
      </c>
      <c r="AW182" s="13" t="s">
        <v>5</v>
      </c>
      <c r="AX182" s="13" t="s">
        <v>77</v>
      </c>
      <c r="AY182" s="252" t="s">
        <v>144</v>
      </c>
    </row>
    <row r="183" s="14" customFormat="1">
      <c r="A183" s="14"/>
      <c r="B183" s="253"/>
      <c r="C183" s="254"/>
      <c r="D183" s="235" t="s">
        <v>157</v>
      </c>
      <c r="E183" s="255" t="s">
        <v>1</v>
      </c>
      <c r="F183" s="256" t="s">
        <v>159</v>
      </c>
      <c r="G183" s="254"/>
      <c r="H183" s="257">
        <v>103.09999999999999</v>
      </c>
      <c r="I183" s="258"/>
      <c r="J183" s="258"/>
      <c r="K183" s="254"/>
      <c r="L183" s="254"/>
      <c r="M183" s="259"/>
      <c r="N183" s="260"/>
      <c r="O183" s="261"/>
      <c r="P183" s="261"/>
      <c r="Q183" s="261"/>
      <c r="R183" s="261"/>
      <c r="S183" s="261"/>
      <c r="T183" s="261"/>
      <c r="U183" s="261"/>
      <c r="V183" s="261"/>
      <c r="W183" s="261"/>
      <c r="X183" s="262"/>
      <c r="Y183" s="14"/>
      <c r="Z183" s="14"/>
      <c r="AA183" s="14"/>
      <c r="AB183" s="14"/>
      <c r="AC183" s="14"/>
      <c r="AD183" s="14"/>
      <c r="AE183" s="14"/>
      <c r="AT183" s="263" t="s">
        <v>157</v>
      </c>
      <c r="AU183" s="263" t="s">
        <v>87</v>
      </c>
      <c r="AV183" s="14" t="s">
        <v>151</v>
      </c>
      <c r="AW183" s="14" t="s">
        <v>5</v>
      </c>
      <c r="AX183" s="14" t="s">
        <v>85</v>
      </c>
      <c r="AY183" s="263" t="s">
        <v>144</v>
      </c>
    </row>
    <row r="184" s="2" customFormat="1">
      <c r="A184" s="38"/>
      <c r="B184" s="39"/>
      <c r="C184" s="221" t="s">
        <v>221</v>
      </c>
      <c r="D184" s="221" t="s">
        <v>146</v>
      </c>
      <c r="E184" s="222" t="s">
        <v>222</v>
      </c>
      <c r="F184" s="223" t="s">
        <v>223</v>
      </c>
      <c r="G184" s="224" t="s">
        <v>180</v>
      </c>
      <c r="H184" s="225">
        <v>87.599999999999994</v>
      </c>
      <c r="I184" s="226"/>
      <c r="J184" s="226"/>
      <c r="K184" s="227">
        <f>ROUND(P184*H184,2)</f>
        <v>0</v>
      </c>
      <c r="L184" s="223" t="s">
        <v>150</v>
      </c>
      <c r="M184" s="44"/>
      <c r="N184" s="228" t="s">
        <v>1</v>
      </c>
      <c r="O184" s="229" t="s">
        <v>40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91"/>
      <c r="T184" s="231">
        <f>S184*H184</f>
        <v>0</v>
      </c>
      <c r="U184" s="231">
        <v>0.00083850999999999999</v>
      </c>
      <c r="V184" s="231">
        <f>U184*H184</f>
        <v>0.07345347599999999</v>
      </c>
      <c r="W184" s="231">
        <v>0</v>
      </c>
      <c r="X184" s="232">
        <f>W184*H184</f>
        <v>0</v>
      </c>
      <c r="Y184" s="38"/>
      <c r="Z184" s="38"/>
      <c r="AA184" s="38"/>
      <c r="AB184" s="38"/>
      <c r="AC184" s="38"/>
      <c r="AD184" s="38"/>
      <c r="AE184" s="38"/>
      <c r="AR184" s="233" t="s">
        <v>151</v>
      </c>
      <c r="AT184" s="233" t="s">
        <v>146</v>
      </c>
      <c r="AU184" s="233" t="s">
        <v>87</v>
      </c>
      <c r="AY184" s="17" t="s">
        <v>144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7" t="s">
        <v>85</v>
      </c>
      <c r="BK184" s="234">
        <f>ROUND(P184*H184,2)</f>
        <v>0</v>
      </c>
      <c r="BL184" s="17" t="s">
        <v>151</v>
      </c>
      <c r="BM184" s="233" t="s">
        <v>224</v>
      </c>
    </row>
    <row r="185" s="2" customFormat="1">
      <c r="A185" s="38"/>
      <c r="B185" s="39"/>
      <c r="C185" s="40"/>
      <c r="D185" s="235" t="s">
        <v>153</v>
      </c>
      <c r="E185" s="40"/>
      <c r="F185" s="236" t="s">
        <v>223</v>
      </c>
      <c r="G185" s="40"/>
      <c r="H185" s="40"/>
      <c r="I185" s="237"/>
      <c r="J185" s="237"/>
      <c r="K185" s="40"/>
      <c r="L185" s="40"/>
      <c r="M185" s="44"/>
      <c r="N185" s="238"/>
      <c r="O185" s="239"/>
      <c r="P185" s="91"/>
      <c r="Q185" s="91"/>
      <c r="R185" s="91"/>
      <c r="S185" s="91"/>
      <c r="T185" s="91"/>
      <c r="U185" s="91"/>
      <c r="V185" s="91"/>
      <c r="W185" s="91"/>
      <c r="X185" s="92"/>
      <c r="Y185" s="38"/>
      <c r="Z185" s="38"/>
      <c r="AA185" s="38"/>
      <c r="AB185" s="38"/>
      <c r="AC185" s="38"/>
      <c r="AD185" s="38"/>
      <c r="AE185" s="38"/>
      <c r="AT185" s="17" t="s">
        <v>153</v>
      </c>
      <c r="AU185" s="17" t="s">
        <v>87</v>
      </c>
    </row>
    <row r="186" s="2" customFormat="1">
      <c r="A186" s="38"/>
      <c r="B186" s="39"/>
      <c r="C186" s="40"/>
      <c r="D186" s="240" t="s">
        <v>155</v>
      </c>
      <c r="E186" s="40"/>
      <c r="F186" s="241" t="s">
        <v>225</v>
      </c>
      <c r="G186" s="40"/>
      <c r="H186" s="40"/>
      <c r="I186" s="237"/>
      <c r="J186" s="237"/>
      <c r="K186" s="40"/>
      <c r="L186" s="40"/>
      <c r="M186" s="44"/>
      <c r="N186" s="238"/>
      <c r="O186" s="239"/>
      <c r="P186" s="91"/>
      <c r="Q186" s="91"/>
      <c r="R186" s="91"/>
      <c r="S186" s="91"/>
      <c r="T186" s="91"/>
      <c r="U186" s="91"/>
      <c r="V186" s="91"/>
      <c r="W186" s="91"/>
      <c r="X186" s="92"/>
      <c r="Y186" s="38"/>
      <c r="Z186" s="38"/>
      <c r="AA186" s="38"/>
      <c r="AB186" s="38"/>
      <c r="AC186" s="38"/>
      <c r="AD186" s="38"/>
      <c r="AE186" s="38"/>
      <c r="AT186" s="17" t="s">
        <v>155</v>
      </c>
      <c r="AU186" s="17" t="s">
        <v>87</v>
      </c>
    </row>
    <row r="187" s="13" customFormat="1">
      <c r="A187" s="13"/>
      <c r="B187" s="242"/>
      <c r="C187" s="243"/>
      <c r="D187" s="235" t="s">
        <v>157</v>
      </c>
      <c r="E187" s="244" t="s">
        <v>1</v>
      </c>
      <c r="F187" s="245" t="s">
        <v>226</v>
      </c>
      <c r="G187" s="243"/>
      <c r="H187" s="246">
        <v>87.599999999999994</v>
      </c>
      <c r="I187" s="247"/>
      <c r="J187" s="247"/>
      <c r="K187" s="243"/>
      <c r="L187" s="243"/>
      <c r="M187" s="248"/>
      <c r="N187" s="249"/>
      <c r="O187" s="250"/>
      <c r="P187" s="250"/>
      <c r="Q187" s="250"/>
      <c r="R187" s="250"/>
      <c r="S187" s="250"/>
      <c r="T187" s="250"/>
      <c r="U187" s="250"/>
      <c r="V187" s="250"/>
      <c r="W187" s="250"/>
      <c r="X187" s="251"/>
      <c r="Y187" s="13"/>
      <c r="Z187" s="13"/>
      <c r="AA187" s="13"/>
      <c r="AB187" s="13"/>
      <c r="AC187" s="13"/>
      <c r="AD187" s="13"/>
      <c r="AE187" s="13"/>
      <c r="AT187" s="252" t="s">
        <v>157</v>
      </c>
      <c r="AU187" s="252" t="s">
        <v>87</v>
      </c>
      <c r="AV187" s="13" t="s">
        <v>87</v>
      </c>
      <c r="AW187" s="13" t="s">
        <v>5</v>
      </c>
      <c r="AX187" s="13" t="s">
        <v>77</v>
      </c>
      <c r="AY187" s="252" t="s">
        <v>144</v>
      </c>
    </row>
    <row r="188" s="14" customFormat="1">
      <c r="A188" s="14"/>
      <c r="B188" s="253"/>
      <c r="C188" s="254"/>
      <c r="D188" s="235" t="s">
        <v>157</v>
      </c>
      <c r="E188" s="255" t="s">
        <v>1</v>
      </c>
      <c r="F188" s="256" t="s">
        <v>159</v>
      </c>
      <c r="G188" s="254"/>
      <c r="H188" s="257">
        <v>87.599999999999994</v>
      </c>
      <c r="I188" s="258"/>
      <c r="J188" s="258"/>
      <c r="K188" s="254"/>
      <c r="L188" s="254"/>
      <c r="M188" s="259"/>
      <c r="N188" s="260"/>
      <c r="O188" s="261"/>
      <c r="P188" s="261"/>
      <c r="Q188" s="261"/>
      <c r="R188" s="261"/>
      <c r="S188" s="261"/>
      <c r="T188" s="261"/>
      <c r="U188" s="261"/>
      <c r="V188" s="261"/>
      <c r="W188" s="261"/>
      <c r="X188" s="262"/>
      <c r="Y188" s="14"/>
      <c r="Z188" s="14"/>
      <c r="AA188" s="14"/>
      <c r="AB188" s="14"/>
      <c r="AC188" s="14"/>
      <c r="AD188" s="14"/>
      <c r="AE188" s="14"/>
      <c r="AT188" s="263" t="s">
        <v>157</v>
      </c>
      <c r="AU188" s="263" t="s">
        <v>87</v>
      </c>
      <c r="AV188" s="14" t="s">
        <v>151</v>
      </c>
      <c r="AW188" s="14" t="s">
        <v>5</v>
      </c>
      <c r="AX188" s="14" t="s">
        <v>85</v>
      </c>
      <c r="AY188" s="263" t="s">
        <v>144</v>
      </c>
    </row>
    <row r="189" s="2" customFormat="1">
      <c r="A189" s="38"/>
      <c r="B189" s="39"/>
      <c r="C189" s="221" t="s">
        <v>227</v>
      </c>
      <c r="D189" s="221" t="s">
        <v>146</v>
      </c>
      <c r="E189" s="222" t="s">
        <v>228</v>
      </c>
      <c r="F189" s="223" t="s">
        <v>229</v>
      </c>
      <c r="G189" s="224" t="s">
        <v>180</v>
      </c>
      <c r="H189" s="225">
        <v>21.899999999999999</v>
      </c>
      <c r="I189" s="226"/>
      <c r="J189" s="226"/>
      <c r="K189" s="227">
        <f>ROUND(P189*H189,2)</f>
        <v>0</v>
      </c>
      <c r="L189" s="223" t="s">
        <v>150</v>
      </c>
      <c r="M189" s="44"/>
      <c r="N189" s="228" t="s">
        <v>1</v>
      </c>
      <c r="O189" s="229" t="s">
        <v>40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91"/>
      <c r="T189" s="231">
        <f>S189*H189</f>
        <v>0</v>
      </c>
      <c r="U189" s="231">
        <v>0.00084999999999999995</v>
      </c>
      <c r="V189" s="231">
        <f>U189*H189</f>
        <v>0.018614999999999996</v>
      </c>
      <c r="W189" s="231">
        <v>0</v>
      </c>
      <c r="X189" s="232">
        <f>W189*H189</f>
        <v>0</v>
      </c>
      <c r="Y189" s="38"/>
      <c r="Z189" s="38"/>
      <c r="AA189" s="38"/>
      <c r="AB189" s="38"/>
      <c r="AC189" s="38"/>
      <c r="AD189" s="38"/>
      <c r="AE189" s="38"/>
      <c r="AR189" s="233" t="s">
        <v>151</v>
      </c>
      <c r="AT189" s="233" t="s">
        <v>146</v>
      </c>
      <c r="AU189" s="233" t="s">
        <v>87</v>
      </c>
      <c r="AY189" s="17" t="s">
        <v>144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7" t="s">
        <v>85</v>
      </c>
      <c r="BK189" s="234">
        <f>ROUND(P189*H189,2)</f>
        <v>0</v>
      </c>
      <c r="BL189" s="17" t="s">
        <v>151</v>
      </c>
      <c r="BM189" s="233" t="s">
        <v>230</v>
      </c>
    </row>
    <row r="190" s="2" customFormat="1">
      <c r="A190" s="38"/>
      <c r="B190" s="39"/>
      <c r="C190" s="40"/>
      <c r="D190" s="235" t="s">
        <v>153</v>
      </c>
      <c r="E190" s="40"/>
      <c r="F190" s="236" t="s">
        <v>231</v>
      </c>
      <c r="G190" s="40"/>
      <c r="H190" s="40"/>
      <c r="I190" s="237"/>
      <c r="J190" s="237"/>
      <c r="K190" s="40"/>
      <c r="L190" s="40"/>
      <c r="M190" s="44"/>
      <c r="N190" s="238"/>
      <c r="O190" s="239"/>
      <c r="P190" s="91"/>
      <c r="Q190" s="91"/>
      <c r="R190" s="91"/>
      <c r="S190" s="91"/>
      <c r="T190" s="91"/>
      <c r="U190" s="91"/>
      <c r="V190" s="91"/>
      <c r="W190" s="91"/>
      <c r="X190" s="92"/>
      <c r="Y190" s="38"/>
      <c r="Z190" s="38"/>
      <c r="AA190" s="38"/>
      <c r="AB190" s="38"/>
      <c r="AC190" s="38"/>
      <c r="AD190" s="38"/>
      <c r="AE190" s="38"/>
      <c r="AT190" s="17" t="s">
        <v>153</v>
      </c>
      <c r="AU190" s="17" t="s">
        <v>87</v>
      </c>
    </row>
    <row r="191" s="2" customFormat="1">
      <c r="A191" s="38"/>
      <c r="B191" s="39"/>
      <c r="C191" s="40"/>
      <c r="D191" s="240" t="s">
        <v>155</v>
      </c>
      <c r="E191" s="40"/>
      <c r="F191" s="241" t="s">
        <v>232</v>
      </c>
      <c r="G191" s="40"/>
      <c r="H191" s="40"/>
      <c r="I191" s="237"/>
      <c r="J191" s="237"/>
      <c r="K191" s="40"/>
      <c r="L191" s="40"/>
      <c r="M191" s="44"/>
      <c r="N191" s="238"/>
      <c r="O191" s="239"/>
      <c r="P191" s="91"/>
      <c r="Q191" s="91"/>
      <c r="R191" s="91"/>
      <c r="S191" s="91"/>
      <c r="T191" s="91"/>
      <c r="U191" s="91"/>
      <c r="V191" s="91"/>
      <c r="W191" s="91"/>
      <c r="X191" s="92"/>
      <c r="Y191" s="38"/>
      <c r="Z191" s="38"/>
      <c r="AA191" s="38"/>
      <c r="AB191" s="38"/>
      <c r="AC191" s="38"/>
      <c r="AD191" s="38"/>
      <c r="AE191" s="38"/>
      <c r="AT191" s="17" t="s">
        <v>155</v>
      </c>
      <c r="AU191" s="17" t="s">
        <v>87</v>
      </c>
    </row>
    <row r="192" s="13" customFormat="1">
      <c r="A192" s="13"/>
      <c r="B192" s="242"/>
      <c r="C192" s="243"/>
      <c r="D192" s="235" t="s">
        <v>157</v>
      </c>
      <c r="E192" s="244" t="s">
        <v>1</v>
      </c>
      <c r="F192" s="245" t="s">
        <v>233</v>
      </c>
      <c r="G192" s="243"/>
      <c r="H192" s="246">
        <v>21.899999999999999</v>
      </c>
      <c r="I192" s="247"/>
      <c r="J192" s="247"/>
      <c r="K192" s="243"/>
      <c r="L192" s="243"/>
      <c r="M192" s="248"/>
      <c r="N192" s="249"/>
      <c r="O192" s="250"/>
      <c r="P192" s="250"/>
      <c r="Q192" s="250"/>
      <c r="R192" s="250"/>
      <c r="S192" s="250"/>
      <c r="T192" s="250"/>
      <c r="U192" s="250"/>
      <c r="V192" s="250"/>
      <c r="W192" s="250"/>
      <c r="X192" s="251"/>
      <c r="Y192" s="13"/>
      <c r="Z192" s="13"/>
      <c r="AA192" s="13"/>
      <c r="AB192" s="13"/>
      <c r="AC192" s="13"/>
      <c r="AD192" s="13"/>
      <c r="AE192" s="13"/>
      <c r="AT192" s="252" t="s">
        <v>157</v>
      </c>
      <c r="AU192" s="252" t="s">
        <v>87</v>
      </c>
      <c r="AV192" s="13" t="s">
        <v>87</v>
      </c>
      <c r="AW192" s="13" t="s">
        <v>5</v>
      </c>
      <c r="AX192" s="13" t="s">
        <v>77</v>
      </c>
      <c r="AY192" s="252" t="s">
        <v>144</v>
      </c>
    </row>
    <row r="193" s="14" customFormat="1">
      <c r="A193" s="14"/>
      <c r="B193" s="253"/>
      <c r="C193" s="254"/>
      <c r="D193" s="235" t="s">
        <v>157</v>
      </c>
      <c r="E193" s="255" t="s">
        <v>1</v>
      </c>
      <c r="F193" s="256" t="s">
        <v>159</v>
      </c>
      <c r="G193" s="254"/>
      <c r="H193" s="257">
        <v>21.899999999999999</v>
      </c>
      <c r="I193" s="258"/>
      <c r="J193" s="258"/>
      <c r="K193" s="254"/>
      <c r="L193" s="254"/>
      <c r="M193" s="259"/>
      <c r="N193" s="260"/>
      <c r="O193" s="261"/>
      <c r="P193" s="261"/>
      <c r="Q193" s="261"/>
      <c r="R193" s="261"/>
      <c r="S193" s="261"/>
      <c r="T193" s="261"/>
      <c r="U193" s="261"/>
      <c r="V193" s="261"/>
      <c r="W193" s="261"/>
      <c r="X193" s="262"/>
      <c r="Y193" s="14"/>
      <c r="Z193" s="14"/>
      <c r="AA193" s="14"/>
      <c r="AB193" s="14"/>
      <c r="AC193" s="14"/>
      <c r="AD193" s="14"/>
      <c r="AE193" s="14"/>
      <c r="AT193" s="263" t="s">
        <v>157</v>
      </c>
      <c r="AU193" s="263" t="s">
        <v>87</v>
      </c>
      <c r="AV193" s="14" t="s">
        <v>151</v>
      </c>
      <c r="AW193" s="14" t="s">
        <v>5</v>
      </c>
      <c r="AX193" s="14" t="s">
        <v>85</v>
      </c>
      <c r="AY193" s="263" t="s">
        <v>144</v>
      </c>
    </row>
    <row r="194" s="2" customFormat="1" ht="24.15" customHeight="1">
      <c r="A194" s="38"/>
      <c r="B194" s="39"/>
      <c r="C194" s="221" t="s">
        <v>234</v>
      </c>
      <c r="D194" s="221" t="s">
        <v>146</v>
      </c>
      <c r="E194" s="222" t="s">
        <v>235</v>
      </c>
      <c r="F194" s="223" t="s">
        <v>236</v>
      </c>
      <c r="G194" s="224" t="s">
        <v>180</v>
      </c>
      <c r="H194" s="225">
        <v>87.599999999999994</v>
      </c>
      <c r="I194" s="226"/>
      <c r="J194" s="226"/>
      <c r="K194" s="227">
        <f>ROUND(P194*H194,2)</f>
        <v>0</v>
      </c>
      <c r="L194" s="223" t="s">
        <v>150</v>
      </c>
      <c r="M194" s="44"/>
      <c r="N194" s="228" t="s">
        <v>1</v>
      </c>
      <c r="O194" s="229" t="s">
        <v>40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91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38"/>
      <c r="Z194" s="38"/>
      <c r="AA194" s="38"/>
      <c r="AB194" s="38"/>
      <c r="AC194" s="38"/>
      <c r="AD194" s="38"/>
      <c r="AE194" s="38"/>
      <c r="AR194" s="233" t="s">
        <v>151</v>
      </c>
      <c r="AT194" s="233" t="s">
        <v>146</v>
      </c>
      <c r="AU194" s="233" t="s">
        <v>87</v>
      </c>
      <c r="AY194" s="17" t="s">
        <v>144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7" t="s">
        <v>85</v>
      </c>
      <c r="BK194" s="234">
        <f>ROUND(P194*H194,2)</f>
        <v>0</v>
      </c>
      <c r="BL194" s="17" t="s">
        <v>151</v>
      </c>
      <c r="BM194" s="233" t="s">
        <v>237</v>
      </c>
    </row>
    <row r="195" s="2" customFormat="1">
      <c r="A195" s="38"/>
      <c r="B195" s="39"/>
      <c r="C195" s="40"/>
      <c r="D195" s="235" t="s">
        <v>153</v>
      </c>
      <c r="E195" s="40"/>
      <c r="F195" s="236" t="s">
        <v>236</v>
      </c>
      <c r="G195" s="40"/>
      <c r="H195" s="40"/>
      <c r="I195" s="237"/>
      <c r="J195" s="237"/>
      <c r="K195" s="40"/>
      <c r="L195" s="40"/>
      <c r="M195" s="44"/>
      <c r="N195" s="238"/>
      <c r="O195" s="239"/>
      <c r="P195" s="91"/>
      <c r="Q195" s="91"/>
      <c r="R195" s="91"/>
      <c r="S195" s="91"/>
      <c r="T195" s="91"/>
      <c r="U195" s="91"/>
      <c r="V195" s="91"/>
      <c r="W195" s="91"/>
      <c r="X195" s="92"/>
      <c r="Y195" s="38"/>
      <c r="Z195" s="38"/>
      <c r="AA195" s="38"/>
      <c r="AB195" s="38"/>
      <c r="AC195" s="38"/>
      <c r="AD195" s="38"/>
      <c r="AE195" s="38"/>
      <c r="AT195" s="17" t="s">
        <v>153</v>
      </c>
      <c r="AU195" s="17" t="s">
        <v>87</v>
      </c>
    </row>
    <row r="196" s="2" customFormat="1">
      <c r="A196" s="38"/>
      <c r="B196" s="39"/>
      <c r="C196" s="40"/>
      <c r="D196" s="240" t="s">
        <v>155</v>
      </c>
      <c r="E196" s="40"/>
      <c r="F196" s="241" t="s">
        <v>238</v>
      </c>
      <c r="G196" s="40"/>
      <c r="H196" s="40"/>
      <c r="I196" s="237"/>
      <c r="J196" s="237"/>
      <c r="K196" s="40"/>
      <c r="L196" s="40"/>
      <c r="M196" s="44"/>
      <c r="N196" s="238"/>
      <c r="O196" s="239"/>
      <c r="P196" s="91"/>
      <c r="Q196" s="91"/>
      <c r="R196" s="91"/>
      <c r="S196" s="91"/>
      <c r="T196" s="91"/>
      <c r="U196" s="91"/>
      <c r="V196" s="91"/>
      <c r="W196" s="91"/>
      <c r="X196" s="92"/>
      <c r="Y196" s="38"/>
      <c r="Z196" s="38"/>
      <c r="AA196" s="38"/>
      <c r="AB196" s="38"/>
      <c r="AC196" s="38"/>
      <c r="AD196" s="38"/>
      <c r="AE196" s="38"/>
      <c r="AT196" s="17" t="s">
        <v>155</v>
      </c>
      <c r="AU196" s="17" t="s">
        <v>87</v>
      </c>
    </row>
    <row r="197" s="13" customFormat="1">
      <c r="A197" s="13"/>
      <c r="B197" s="242"/>
      <c r="C197" s="243"/>
      <c r="D197" s="235" t="s">
        <v>157</v>
      </c>
      <c r="E197" s="244" t="s">
        <v>1</v>
      </c>
      <c r="F197" s="245" t="s">
        <v>226</v>
      </c>
      <c r="G197" s="243"/>
      <c r="H197" s="246">
        <v>87.599999999999994</v>
      </c>
      <c r="I197" s="247"/>
      <c r="J197" s="247"/>
      <c r="K197" s="243"/>
      <c r="L197" s="243"/>
      <c r="M197" s="248"/>
      <c r="N197" s="249"/>
      <c r="O197" s="250"/>
      <c r="P197" s="250"/>
      <c r="Q197" s="250"/>
      <c r="R197" s="250"/>
      <c r="S197" s="250"/>
      <c r="T197" s="250"/>
      <c r="U197" s="250"/>
      <c r="V197" s="250"/>
      <c r="W197" s="250"/>
      <c r="X197" s="251"/>
      <c r="Y197" s="13"/>
      <c r="Z197" s="13"/>
      <c r="AA197" s="13"/>
      <c r="AB197" s="13"/>
      <c r="AC197" s="13"/>
      <c r="AD197" s="13"/>
      <c r="AE197" s="13"/>
      <c r="AT197" s="252" t="s">
        <v>157</v>
      </c>
      <c r="AU197" s="252" t="s">
        <v>87</v>
      </c>
      <c r="AV197" s="13" t="s">
        <v>87</v>
      </c>
      <c r="AW197" s="13" t="s">
        <v>5</v>
      </c>
      <c r="AX197" s="13" t="s">
        <v>77</v>
      </c>
      <c r="AY197" s="252" t="s">
        <v>144</v>
      </c>
    </row>
    <row r="198" s="14" customFormat="1">
      <c r="A198" s="14"/>
      <c r="B198" s="253"/>
      <c r="C198" s="254"/>
      <c r="D198" s="235" t="s">
        <v>157</v>
      </c>
      <c r="E198" s="255" t="s">
        <v>1</v>
      </c>
      <c r="F198" s="256" t="s">
        <v>159</v>
      </c>
      <c r="G198" s="254"/>
      <c r="H198" s="257">
        <v>87.599999999999994</v>
      </c>
      <c r="I198" s="258"/>
      <c r="J198" s="258"/>
      <c r="K198" s="254"/>
      <c r="L198" s="254"/>
      <c r="M198" s="259"/>
      <c r="N198" s="260"/>
      <c r="O198" s="261"/>
      <c r="P198" s="261"/>
      <c r="Q198" s="261"/>
      <c r="R198" s="261"/>
      <c r="S198" s="261"/>
      <c r="T198" s="261"/>
      <c r="U198" s="261"/>
      <c r="V198" s="261"/>
      <c r="W198" s="261"/>
      <c r="X198" s="262"/>
      <c r="Y198" s="14"/>
      <c r="Z198" s="14"/>
      <c r="AA198" s="14"/>
      <c r="AB198" s="14"/>
      <c r="AC198" s="14"/>
      <c r="AD198" s="14"/>
      <c r="AE198" s="14"/>
      <c r="AT198" s="263" t="s">
        <v>157</v>
      </c>
      <c r="AU198" s="263" t="s">
        <v>87</v>
      </c>
      <c r="AV198" s="14" t="s">
        <v>151</v>
      </c>
      <c r="AW198" s="14" t="s">
        <v>5</v>
      </c>
      <c r="AX198" s="14" t="s">
        <v>85</v>
      </c>
      <c r="AY198" s="263" t="s">
        <v>144</v>
      </c>
    </row>
    <row r="199" s="2" customFormat="1" ht="24.15" customHeight="1">
      <c r="A199" s="38"/>
      <c r="B199" s="39"/>
      <c r="C199" s="221" t="s">
        <v>239</v>
      </c>
      <c r="D199" s="221" t="s">
        <v>146</v>
      </c>
      <c r="E199" s="222" t="s">
        <v>240</v>
      </c>
      <c r="F199" s="223" t="s">
        <v>241</v>
      </c>
      <c r="G199" s="224" t="s">
        <v>180</v>
      </c>
      <c r="H199" s="225">
        <v>21.899999999999999</v>
      </c>
      <c r="I199" s="226"/>
      <c r="J199" s="226"/>
      <c r="K199" s="227">
        <f>ROUND(P199*H199,2)</f>
        <v>0</v>
      </c>
      <c r="L199" s="223" t="s">
        <v>150</v>
      </c>
      <c r="M199" s="44"/>
      <c r="N199" s="228" t="s">
        <v>1</v>
      </c>
      <c r="O199" s="229" t="s">
        <v>40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91"/>
      <c r="T199" s="231">
        <f>S199*H199</f>
        <v>0</v>
      </c>
      <c r="U199" s="231">
        <v>0</v>
      </c>
      <c r="V199" s="231">
        <f>U199*H199</f>
        <v>0</v>
      </c>
      <c r="W199" s="231">
        <v>0</v>
      </c>
      <c r="X199" s="232">
        <f>W199*H199</f>
        <v>0</v>
      </c>
      <c r="Y199" s="38"/>
      <c r="Z199" s="38"/>
      <c r="AA199" s="38"/>
      <c r="AB199" s="38"/>
      <c r="AC199" s="38"/>
      <c r="AD199" s="38"/>
      <c r="AE199" s="38"/>
      <c r="AR199" s="233" t="s">
        <v>151</v>
      </c>
      <c r="AT199" s="233" t="s">
        <v>146</v>
      </c>
      <c r="AU199" s="233" t="s">
        <v>87</v>
      </c>
      <c r="AY199" s="17" t="s">
        <v>144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7" t="s">
        <v>85</v>
      </c>
      <c r="BK199" s="234">
        <f>ROUND(P199*H199,2)</f>
        <v>0</v>
      </c>
      <c r="BL199" s="17" t="s">
        <v>151</v>
      </c>
      <c r="BM199" s="233" t="s">
        <v>242</v>
      </c>
    </row>
    <row r="200" s="2" customFormat="1">
      <c r="A200" s="38"/>
      <c r="B200" s="39"/>
      <c r="C200" s="40"/>
      <c r="D200" s="235" t="s">
        <v>153</v>
      </c>
      <c r="E200" s="40"/>
      <c r="F200" s="236" t="s">
        <v>243</v>
      </c>
      <c r="G200" s="40"/>
      <c r="H200" s="40"/>
      <c r="I200" s="237"/>
      <c r="J200" s="237"/>
      <c r="K200" s="40"/>
      <c r="L200" s="40"/>
      <c r="M200" s="44"/>
      <c r="N200" s="238"/>
      <c r="O200" s="239"/>
      <c r="P200" s="91"/>
      <c r="Q200" s="91"/>
      <c r="R200" s="91"/>
      <c r="S200" s="91"/>
      <c r="T200" s="91"/>
      <c r="U200" s="91"/>
      <c r="V200" s="91"/>
      <c r="W200" s="91"/>
      <c r="X200" s="92"/>
      <c r="Y200" s="38"/>
      <c r="Z200" s="38"/>
      <c r="AA200" s="38"/>
      <c r="AB200" s="38"/>
      <c r="AC200" s="38"/>
      <c r="AD200" s="38"/>
      <c r="AE200" s="38"/>
      <c r="AT200" s="17" t="s">
        <v>153</v>
      </c>
      <c r="AU200" s="17" t="s">
        <v>87</v>
      </c>
    </row>
    <row r="201" s="2" customFormat="1">
      <c r="A201" s="38"/>
      <c r="B201" s="39"/>
      <c r="C201" s="40"/>
      <c r="D201" s="240" t="s">
        <v>155</v>
      </c>
      <c r="E201" s="40"/>
      <c r="F201" s="241" t="s">
        <v>244</v>
      </c>
      <c r="G201" s="40"/>
      <c r="H201" s="40"/>
      <c r="I201" s="237"/>
      <c r="J201" s="237"/>
      <c r="K201" s="40"/>
      <c r="L201" s="40"/>
      <c r="M201" s="44"/>
      <c r="N201" s="238"/>
      <c r="O201" s="239"/>
      <c r="P201" s="91"/>
      <c r="Q201" s="91"/>
      <c r="R201" s="91"/>
      <c r="S201" s="91"/>
      <c r="T201" s="91"/>
      <c r="U201" s="91"/>
      <c r="V201" s="91"/>
      <c r="W201" s="91"/>
      <c r="X201" s="92"/>
      <c r="Y201" s="38"/>
      <c r="Z201" s="38"/>
      <c r="AA201" s="38"/>
      <c r="AB201" s="38"/>
      <c r="AC201" s="38"/>
      <c r="AD201" s="38"/>
      <c r="AE201" s="38"/>
      <c r="AT201" s="17" t="s">
        <v>155</v>
      </c>
      <c r="AU201" s="17" t="s">
        <v>87</v>
      </c>
    </row>
    <row r="202" s="13" customFormat="1">
      <c r="A202" s="13"/>
      <c r="B202" s="242"/>
      <c r="C202" s="243"/>
      <c r="D202" s="235" t="s">
        <v>157</v>
      </c>
      <c r="E202" s="244" t="s">
        <v>1</v>
      </c>
      <c r="F202" s="245" t="s">
        <v>233</v>
      </c>
      <c r="G202" s="243"/>
      <c r="H202" s="246">
        <v>21.899999999999999</v>
      </c>
      <c r="I202" s="247"/>
      <c r="J202" s="247"/>
      <c r="K202" s="243"/>
      <c r="L202" s="243"/>
      <c r="M202" s="248"/>
      <c r="N202" s="249"/>
      <c r="O202" s="250"/>
      <c r="P202" s="250"/>
      <c r="Q202" s="250"/>
      <c r="R202" s="250"/>
      <c r="S202" s="250"/>
      <c r="T202" s="250"/>
      <c r="U202" s="250"/>
      <c r="V202" s="250"/>
      <c r="W202" s="250"/>
      <c r="X202" s="251"/>
      <c r="Y202" s="13"/>
      <c r="Z202" s="13"/>
      <c r="AA202" s="13"/>
      <c r="AB202" s="13"/>
      <c r="AC202" s="13"/>
      <c r="AD202" s="13"/>
      <c r="AE202" s="13"/>
      <c r="AT202" s="252" t="s">
        <v>157</v>
      </c>
      <c r="AU202" s="252" t="s">
        <v>87</v>
      </c>
      <c r="AV202" s="13" t="s">
        <v>87</v>
      </c>
      <c r="AW202" s="13" t="s">
        <v>5</v>
      </c>
      <c r="AX202" s="13" t="s">
        <v>77</v>
      </c>
      <c r="AY202" s="252" t="s">
        <v>144</v>
      </c>
    </row>
    <row r="203" s="14" customFormat="1">
      <c r="A203" s="14"/>
      <c r="B203" s="253"/>
      <c r="C203" s="254"/>
      <c r="D203" s="235" t="s">
        <v>157</v>
      </c>
      <c r="E203" s="255" t="s">
        <v>1</v>
      </c>
      <c r="F203" s="256" t="s">
        <v>159</v>
      </c>
      <c r="G203" s="254"/>
      <c r="H203" s="257">
        <v>21.899999999999999</v>
      </c>
      <c r="I203" s="258"/>
      <c r="J203" s="258"/>
      <c r="K203" s="254"/>
      <c r="L203" s="254"/>
      <c r="M203" s="259"/>
      <c r="N203" s="260"/>
      <c r="O203" s="261"/>
      <c r="P203" s="261"/>
      <c r="Q203" s="261"/>
      <c r="R203" s="261"/>
      <c r="S203" s="261"/>
      <c r="T203" s="261"/>
      <c r="U203" s="261"/>
      <c r="V203" s="261"/>
      <c r="W203" s="261"/>
      <c r="X203" s="262"/>
      <c r="Y203" s="14"/>
      <c r="Z203" s="14"/>
      <c r="AA203" s="14"/>
      <c r="AB203" s="14"/>
      <c r="AC203" s="14"/>
      <c r="AD203" s="14"/>
      <c r="AE203" s="14"/>
      <c r="AT203" s="263" t="s">
        <v>157</v>
      </c>
      <c r="AU203" s="263" t="s">
        <v>87</v>
      </c>
      <c r="AV203" s="14" t="s">
        <v>151</v>
      </c>
      <c r="AW203" s="14" t="s">
        <v>5</v>
      </c>
      <c r="AX203" s="14" t="s">
        <v>85</v>
      </c>
      <c r="AY203" s="263" t="s">
        <v>144</v>
      </c>
    </row>
    <row r="204" s="2" customFormat="1" ht="33" customHeight="1">
      <c r="A204" s="38"/>
      <c r="B204" s="39"/>
      <c r="C204" s="221" t="s">
        <v>9</v>
      </c>
      <c r="D204" s="221" t="s">
        <v>146</v>
      </c>
      <c r="E204" s="222" t="s">
        <v>245</v>
      </c>
      <c r="F204" s="223" t="s">
        <v>246</v>
      </c>
      <c r="G204" s="224" t="s">
        <v>216</v>
      </c>
      <c r="H204" s="225">
        <v>180</v>
      </c>
      <c r="I204" s="226"/>
      <c r="J204" s="226"/>
      <c r="K204" s="227">
        <f>ROUND(P204*H204,2)</f>
        <v>0</v>
      </c>
      <c r="L204" s="223" t="s">
        <v>150</v>
      </c>
      <c r="M204" s="44"/>
      <c r="N204" s="228" t="s">
        <v>1</v>
      </c>
      <c r="O204" s="229" t="s">
        <v>40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91"/>
      <c r="T204" s="231">
        <f>S204*H204</f>
        <v>0</v>
      </c>
      <c r="U204" s="231">
        <v>0</v>
      </c>
      <c r="V204" s="231">
        <f>U204*H204</f>
        <v>0</v>
      </c>
      <c r="W204" s="231">
        <v>0</v>
      </c>
      <c r="X204" s="232">
        <f>W204*H204</f>
        <v>0</v>
      </c>
      <c r="Y204" s="38"/>
      <c r="Z204" s="38"/>
      <c r="AA204" s="38"/>
      <c r="AB204" s="38"/>
      <c r="AC204" s="38"/>
      <c r="AD204" s="38"/>
      <c r="AE204" s="38"/>
      <c r="AR204" s="233" t="s">
        <v>151</v>
      </c>
      <c r="AT204" s="233" t="s">
        <v>146</v>
      </c>
      <c r="AU204" s="233" t="s">
        <v>87</v>
      </c>
      <c r="AY204" s="17" t="s">
        <v>144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7" t="s">
        <v>85</v>
      </c>
      <c r="BK204" s="234">
        <f>ROUND(P204*H204,2)</f>
        <v>0</v>
      </c>
      <c r="BL204" s="17" t="s">
        <v>151</v>
      </c>
      <c r="BM204" s="233" t="s">
        <v>247</v>
      </c>
    </row>
    <row r="205" s="2" customFormat="1">
      <c r="A205" s="38"/>
      <c r="B205" s="39"/>
      <c r="C205" s="40"/>
      <c r="D205" s="235" t="s">
        <v>153</v>
      </c>
      <c r="E205" s="40"/>
      <c r="F205" s="236" t="s">
        <v>248</v>
      </c>
      <c r="G205" s="40"/>
      <c r="H205" s="40"/>
      <c r="I205" s="237"/>
      <c r="J205" s="237"/>
      <c r="K205" s="40"/>
      <c r="L205" s="40"/>
      <c r="M205" s="44"/>
      <c r="N205" s="238"/>
      <c r="O205" s="239"/>
      <c r="P205" s="91"/>
      <c r="Q205" s="91"/>
      <c r="R205" s="91"/>
      <c r="S205" s="91"/>
      <c r="T205" s="91"/>
      <c r="U205" s="91"/>
      <c r="V205" s="91"/>
      <c r="W205" s="91"/>
      <c r="X205" s="92"/>
      <c r="Y205" s="38"/>
      <c r="Z205" s="38"/>
      <c r="AA205" s="38"/>
      <c r="AB205" s="38"/>
      <c r="AC205" s="38"/>
      <c r="AD205" s="38"/>
      <c r="AE205" s="38"/>
      <c r="AT205" s="17" t="s">
        <v>153</v>
      </c>
      <c r="AU205" s="17" t="s">
        <v>87</v>
      </c>
    </row>
    <row r="206" s="2" customFormat="1">
      <c r="A206" s="38"/>
      <c r="B206" s="39"/>
      <c r="C206" s="40"/>
      <c r="D206" s="240" t="s">
        <v>155</v>
      </c>
      <c r="E206" s="40"/>
      <c r="F206" s="241" t="s">
        <v>249</v>
      </c>
      <c r="G206" s="40"/>
      <c r="H206" s="40"/>
      <c r="I206" s="237"/>
      <c r="J206" s="237"/>
      <c r="K206" s="40"/>
      <c r="L206" s="40"/>
      <c r="M206" s="44"/>
      <c r="N206" s="238"/>
      <c r="O206" s="239"/>
      <c r="P206" s="91"/>
      <c r="Q206" s="91"/>
      <c r="R206" s="91"/>
      <c r="S206" s="91"/>
      <c r="T206" s="91"/>
      <c r="U206" s="91"/>
      <c r="V206" s="91"/>
      <c r="W206" s="91"/>
      <c r="X206" s="92"/>
      <c r="Y206" s="38"/>
      <c r="Z206" s="38"/>
      <c r="AA206" s="38"/>
      <c r="AB206" s="38"/>
      <c r="AC206" s="38"/>
      <c r="AD206" s="38"/>
      <c r="AE206" s="38"/>
      <c r="AT206" s="17" t="s">
        <v>155</v>
      </c>
      <c r="AU206" s="17" t="s">
        <v>87</v>
      </c>
    </row>
    <row r="207" s="2" customFormat="1">
      <c r="A207" s="38"/>
      <c r="B207" s="39"/>
      <c r="C207" s="40"/>
      <c r="D207" s="235" t="s">
        <v>250</v>
      </c>
      <c r="E207" s="40"/>
      <c r="F207" s="264" t="s">
        <v>251</v>
      </c>
      <c r="G207" s="40"/>
      <c r="H207" s="40"/>
      <c r="I207" s="237"/>
      <c r="J207" s="237"/>
      <c r="K207" s="40"/>
      <c r="L207" s="40"/>
      <c r="M207" s="44"/>
      <c r="N207" s="238"/>
      <c r="O207" s="239"/>
      <c r="P207" s="91"/>
      <c r="Q207" s="91"/>
      <c r="R207" s="91"/>
      <c r="S207" s="91"/>
      <c r="T207" s="91"/>
      <c r="U207" s="91"/>
      <c r="V207" s="91"/>
      <c r="W207" s="91"/>
      <c r="X207" s="92"/>
      <c r="Y207" s="38"/>
      <c r="Z207" s="38"/>
      <c r="AA207" s="38"/>
      <c r="AB207" s="38"/>
      <c r="AC207" s="38"/>
      <c r="AD207" s="38"/>
      <c r="AE207" s="38"/>
      <c r="AT207" s="17" t="s">
        <v>250</v>
      </c>
      <c r="AU207" s="17" t="s">
        <v>87</v>
      </c>
    </row>
    <row r="208" s="13" customFormat="1">
      <c r="A208" s="13"/>
      <c r="B208" s="242"/>
      <c r="C208" s="243"/>
      <c r="D208" s="235" t="s">
        <v>157</v>
      </c>
      <c r="E208" s="244" t="s">
        <v>1</v>
      </c>
      <c r="F208" s="245" t="s">
        <v>252</v>
      </c>
      <c r="G208" s="243"/>
      <c r="H208" s="246">
        <v>103.09999999999999</v>
      </c>
      <c r="I208" s="247"/>
      <c r="J208" s="247"/>
      <c r="K208" s="243"/>
      <c r="L208" s="243"/>
      <c r="M208" s="248"/>
      <c r="N208" s="249"/>
      <c r="O208" s="250"/>
      <c r="P208" s="250"/>
      <c r="Q208" s="250"/>
      <c r="R208" s="250"/>
      <c r="S208" s="250"/>
      <c r="T208" s="250"/>
      <c r="U208" s="250"/>
      <c r="V208" s="250"/>
      <c r="W208" s="250"/>
      <c r="X208" s="251"/>
      <c r="Y208" s="13"/>
      <c r="Z208" s="13"/>
      <c r="AA208" s="13"/>
      <c r="AB208" s="13"/>
      <c r="AC208" s="13"/>
      <c r="AD208" s="13"/>
      <c r="AE208" s="13"/>
      <c r="AT208" s="252" t="s">
        <v>157</v>
      </c>
      <c r="AU208" s="252" t="s">
        <v>87</v>
      </c>
      <c r="AV208" s="13" t="s">
        <v>87</v>
      </c>
      <c r="AW208" s="13" t="s">
        <v>5</v>
      </c>
      <c r="AX208" s="13" t="s">
        <v>77</v>
      </c>
      <c r="AY208" s="252" t="s">
        <v>144</v>
      </c>
    </row>
    <row r="209" s="13" customFormat="1">
      <c r="A209" s="13"/>
      <c r="B209" s="242"/>
      <c r="C209" s="243"/>
      <c r="D209" s="235" t="s">
        <v>157</v>
      </c>
      <c r="E209" s="244" t="s">
        <v>1</v>
      </c>
      <c r="F209" s="245" t="s">
        <v>253</v>
      </c>
      <c r="G209" s="243"/>
      <c r="H209" s="246">
        <v>76.900000000000006</v>
      </c>
      <c r="I209" s="247"/>
      <c r="J209" s="247"/>
      <c r="K209" s="243"/>
      <c r="L209" s="243"/>
      <c r="M209" s="248"/>
      <c r="N209" s="249"/>
      <c r="O209" s="250"/>
      <c r="P209" s="250"/>
      <c r="Q209" s="250"/>
      <c r="R209" s="250"/>
      <c r="S209" s="250"/>
      <c r="T209" s="250"/>
      <c r="U209" s="250"/>
      <c r="V209" s="250"/>
      <c r="W209" s="250"/>
      <c r="X209" s="251"/>
      <c r="Y209" s="13"/>
      <c r="Z209" s="13"/>
      <c r="AA209" s="13"/>
      <c r="AB209" s="13"/>
      <c r="AC209" s="13"/>
      <c r="AD209" s="13"/>
      <c r="AE209" s="13"/>
      <c r="AT209" s="252" t="s">
        <v>157</v>
      </c>
      <c r="AU209" s="252" t="s">
        <v>87</v>
      </c>
      <c r="AV209" s="13" t="s">
        <v>87</v>
      </c>
      <c r="AW209" s="13" t="s">
        <v>5</v>
      </c>
      <c r="AX209" s="13" t="s">
        <v>77</v>
      </c>
      <c r="AY209" s="252" t="s">
        <v>144</v>
      </c>
    </row>
    <row r="210" s="14" customFormat="1">
      <c r="A210" s="14"/>
      <c r="B210" s="253"/>
      <c r="C210" s="254"/>
      <c r="D210" s="235" t="s">
        <v>157</v>
      </c>
      <c r="E210" s="255" t="s">
        <v>1</v>
      </c>
      <c r="F210" s="256" t="s">
        <v>159</v>
      </c>
      <c r="G210" s="254"/>
      <c r="H210" s="257">
        <v>180</v>
      </c>
      <c r="I210" s="258"/>
      <c r="J210" s="258"/>
      <c r="K210" s="254"/>
      <c r="L210" s="254"/>
      <c r="M210" s="259"/>
      <c r="N210" s="260"/>
      <c r="O210" s="261"/>
      <c r="P210" s="261"/>
      <c r="Q210" s="261"/>
      <c r="R210" s="261"/>
      <c r="S210" s="261"/>
      <c r="T210" s="261"/>
      <c r="U210" s="261"/>
      <c r="V210" s="261"/>
      <c r="W210" s="261"/>
      <c r="X210" s="262"/>
      <c r="Y210" s="14"/>
      <c r="Z210" s="14"/>
      <c r="AA210" s="14"/>
      <c r="AB210" s="14"/>
      <c r="AC210" s="14"/>
      <c r="AD210" s="14"/>
      <c r="AE210" s="14"/>
      <c r="AT210" s="263" t="s">
        <v>157</v>
      </c>
      <c r="AU210" s="263" t="s">
        <v>87</v>
      </c>
      <c r="AV210" s="14" t="s">
        <v>151</v>
      </c>
      <c r="AW210" s="14" t="s">
        <v>5</v>
      </c>
      <c r="AX210" s="14" t="s">
        <v>85</v>
      </c>
      <c r="AY210" s="263" t="s">
        <v>144</v>
      </c>
    </row>
    <row r="211" s="2" customFormat="1" ht="33" customHeight="1">
      <c r="A211" s="38"/>
      <c r="B211" s="39"/>
      <c r="C211" s="221" t="s">
        <v>254</v>
      </c>
      <c r="D211" s="221" t="s">
        <v>146</v>
      </c>
      <c r="E211" s="222" t="s">
        <v>255</v>
      </c>
      <c r="F211" s="223" t="s">
        <v>256</v>
      </c>
      <c r="G211" s="224" t="s">
        <v>216</v>
      </c>
      <c r="H211" s="225">
        <v>26.199999999999999</v>
      </c>
      <c r="I211" s="226"/>
      <c r="J211" s="226"/>
      <c r="K211" s="227">
        <f>ROUND(P211*H211,2)</f>
        <v>0</v>
      </c>
      <c r="L211" s="223" t="s">
        <v>150</v>
      </c>
      <c r="M211" s="44"/>
      <c r="N211" s="228" t="s">
        <v>1</v>
      </c>
      <c r="O211" s="229" t="s">
        <v>40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91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38"/>
      <c r="Z211" s="38"/>
      <c r="AA211" s="38"/>
      <c r="AB211" s="38"/>
      <c r="AC211" s="38"/>
      <c r="AD211" s="38"/>
      <c r="AE211" s="38"/>
      <c r="AR211" s="233" t="s">
        <v>151</v>
      </c>
      <c r="AT211" s="233" t="s">
        <v>146</v>
      </c>
      <c r="AU211" s="233" t="s">
        <v>87</v>
      </c>
      <c r="AY211" s="17" t="s">
        <v>144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7" t="s">
        <v>85</v>
      </c>
      <c r="BK211" s="234">
        <f>ROUND(P211*H211,2)</f>
        <v>0</v>
      </c>
      <c r="BL211" s="17" t="s">
        <v>151</v>
      </c>
      <c r="BM211" s="233" t="s">
        <v>257</v>
      </c>
    </row>
    <row r="212" s="2" customFormat="1">
      <c r="A212" s="38"/>
      <c r="B212" s="39"/>
      <c r="C212" s="40"/>
      <c r="D212" s="235" t="s">
        <v>153</v>
      </c>
      <c r="E212" s="40"/>
      <c r="F212" s="236" t="s">
        <v>258</v>
      </c>
      <c r="G212" s="40"/>
      <c r="H212" s="40"/>
      <c r="I212" s="237"/>
      <c r="J212" s="237"/>
      <c r="K212" s="40"/>
      <c r="L212" s="40"/>
      <c r="M212" s="44"/>
      <c r="N212" s="238"/>
      <c r="O212" s="239"/>
      <c r="P212" s="91"/>
      <c r="Q212" s="91"/>
      <c r="R212" s="91"/>
      <c r="S212" s="91"/>
      <c r="T212" s="91"/>
      <c r="U212" s="91"/>
      <c r="V212" s="91"/>
      <c r="W212" s="91"/>
      <c r="X212" s="92"/>
      <c r="Y212" s="38"/>
      <c r="Z212" s="38"/>
      <c r="AA212" s="38"/>
      <c r="AB212" s="38"/>
      <c r="AC212" s="38"/>
      <c r="AD212" s="38"/>
      <c r="AE212" s="38"/>
      <c r="AT212" s="17" t="s">
        <v>153</v>
      </c>
      <c r="AU212" s="17" t="s">
        <v>87</v>
      </c>
    </row>
    <row r="213" s="2" customFormat="1">
      <c r="A213" s="38"/>
      <c r="B213" s="39"/>
      <c r="C213" s="40"/>
      <c r="D213" s="240" t="s">
        <v>155</v>
      </c>
      <c r="E213" s="40"/>
      <c r="F213" s="241" t="s">
        <v>259</v>
      </c>
      <c r="G213" s="40"/>
      <c r="H213" s="40"/>
      <c r="I213" s="237"/>
      <c r="J213" s="237"/>
      <c r="K213" s="40"/>
      <c r="L213" s="40"/>
      <c r="M213" s="44"/>
      <c r="N213" s="238"/>
      <c r="O213" s="239"/>
      <c r="P213" s="91"/>
      <c r="Q213" s="91"/>
      <c r="R213" s="91"/>
      <c r="S213" s="91"/>
      <c r="T213" s="91"/>
      <c r="U213" s="91"/>
      <c r="V213" s="91"/>
      <c r="W213" s="91"/>
      <c r="X213" s="92"/>
      <c r="Y213" s="38"/>
      <c r="Z213" s="38"/>
      <c r="AA213" s="38"/>
      <c r="AB213" s="38"/>
      <c r="AC213" s="38"/>
      <c r="AD213" s="38"/>
      <c r="AE213" s="38"/>
      <c r="AT213" s="17" t="s">
        <v>155</v>
      </c>
      <c r="AU213" s="17" t="s">
        <v>87</v>
      </c>
    </row>
    <row r="214" s="13" customFormat="1">
      <c r="A214" s="13"/>
      <c r="B214" s="242"/>
      <c r="C214" s="243"/>
      <c r="D214" s="235" t="s">
        <v>157</v>
      </c>
      <c r="E214" s="244" t="s">
        <v>1</v>
      </c>
      <c r="F214" s="245" t="s">
        <v>260</v>
      </c>
      <c r="G214" s="243"/>
      <c r="H214" s="246">
        <v>26.199999999999999</v>
      </c>
      <c r="I214" s="247"/>
      <c r="J214" s="247"/>
      <c r="K214" s="243"/>
      <c r="L214" s="243"/>
      <c r="M214" s="248"/>
      <c r="N214" s="249"/>
      <c r="O214" s="250"/>
      <c r="P214" s="250"/>
      <c r="Q214" s="250"/>
      <c r="R214" s="250"/>
      <c r="S214" s="250"/>
      <c r="T214" s="250"/>
      <c r="U214" s="250"/>
      <c r="V214" s="250"/>
      <c r="W214" s="250"/>
      <c r="X214" s="251"/>
      <c r="Y214" s="13"/>
      <c r="Z214" s="13"/>
      <c r="AA214" s="13"/>
      <c r="AB214" s="13"/>
      <c r="AC214" s="13"/>
      <c r="AD214" s="13"/>
      <c r="AE214" s="13"/>
      <c r="AT214" s="252" t="s">
        <v>157</v>
      </c>
      <c r="AU214" s="252" t="s">
        <v>87</v>
      </c>
      <c r="AV214" s="13" t="s">
        <v>87</v>
      </c>
      <c r="AW214" s="13" t="s">
        <v>5</v>
      </c>
      <c r="AX214" s="13" t="s">
        <v>77</v>
      </c>
      <c r="AY214" s="252" t="s">
        <v>144</v>
      </c>
    </row>
    <row r="215" s="14" customFormat="1">
      <c r="A215" s="14"/>
      <c r="B215" s="253"/>
      <c r="C215" s="254"/>
      <c r="D215" s="235" t="s">
        <v>157</v>
      </c>
      <c r="E215" s="255" t="s">
        <v>1</v>
      </c>
      <c r="F215" s="256" t="s">
        <v>159</v>
      </c>
      <c r="G215" s="254"/>
      <c r="H215" s="257">
        <v>26.199999999999999</v>
      </c>
      <c r="I215" s="258"/>
      <c r="J215" s="258"/>
      <c r="K215" s="254"/>
      <c r="L215" s="254"/>
      <c r="M215" s="259"/>
      <c r="N215" s="260"/>
      <c r="O215" s="261"/>
      <c r="P215" s="261"/>
      <c r="Q215" s="261"/>
      <c r="R215" s="261"/>
      <c r="S215" s="261"/>
      <c r="T215" s="261"/>
      <c r="U215" s="261"/>
      <c r="V215" s="261"/>
      <c r="W215" s="261"/>
      <c r="X215" s="262"/>
      <c r="Y215" s="14"/>
      <c r="Z215" s="14"/>
      <c r="AA215" s="14"/>
      <c r="AB215" s="14"/>
      <c r="AC215" s="14"/>
      <c r="AD215" s="14"/>
      <c r="AE215" s="14"/>
      <c r="AT215" s="263" t="s">
        <v>157</v>
      </c>
      <c r="AU215" s="263" t="s">
        <v>87</v>
      </c>
      <c r="AV215" s="14" t="s">
        <v>151</v>
      </c>
      <c r="AW215" s="14" t="s">
        <v>5</v>
      </c>
      <c r="AX215" s="14" t="s">
        <v>85</v>
      </c>
      <c r="AY215" s="263" t="s">
        <v>144</v>
      </c>
    </row>
    <row r="216" s="2" customFormat="1" ht="37.8" customHeight="1">
      <c r="A216" s="38"/>
      <c r="B216" s="39"/>
      <c r="C216" s="221" t="s">
        <v>261</v>
      </c>
      <c r="D216" s="221" t="s">
        <v>146</v>
      </c>
      <c r="E216" s="222" t="s">
        <v>262</v>
      </c>
      <c r="F216" s="223" t="s">
        <v>263</v>
      </c>
      <c r="G216" s="224" t="s">
        <v>216</v>
      </c>
      <c r="H216" s="225">
        <v>262</v>
      </c>
      <c r="I216" s="226"/>
      <c r="J216" s="226"/>
      <c r="K216" s="227">
        <f>ROUND(P216*H216,2)</f>
        <v>0</v>
      </c>
      <c r="L216" s="223" t="s">
        <v>150</v>
      </c>
      <c r="M216" s="44"/>
      <c r="N216" s="228" t="s">
        <v>1</v>
      </c>
      <c r="O216" s="229" t="s">
        <v>40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91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38"/>
      <c r="Z216" s="38"/>
      <c r="AA216" s="38"/>
      <c r="AB216" s="38"/>
      <c r="AC216" s="38"/>
      <c r="AD216" s="38"/>
      <c r="AE216" s="38"/>
      <c r="AR216" s="233" t="s">
        <v>151</v>
      </c>
      <c r="AT216" s="233" t="s">
        <v>146</v>
      </c>
      <c r="AU216" s="233" t="s">
        <v>87</v>
      </c>
      <c r="AY216" s="17" t="s">
        <v>144</v>
      </c>
      <c r="BE216" s="234">
        <f>IF(O216="základní",K216,0)</f>
        <v>0</v>
      </c>
      <c r="BF216" s="234">
        <f>IF(O216="snížená",K216,0)</f>
        <v>0</v>
      </c>
      <c r="BG216" s="234">
        <f>IF(O216="zákl. přenesená",K216,0)</f>
        <v>0</v>
      </c>
      <c r="BH216" s="234">
        <f>IF(O216="sníž. přenesená",K216,0)</f>
        <v>0</v>
      </c>
      <c r="BI216" s="234">
        <f>IF(O216="nulová",K216,0)</f>
        <v>0</v>
      </c>
      <c r="BJ216" s="17" t="s">
        <v>85</v>
      </c>
      <c r="BK216" s="234">
        <f>ROUND(P216*H216,2)</f>
        <v>0</v>
      </c>
      <c r="BL216" s="17" t="s">
        <v>151</v>
      </c>
      <c r="BM216" s="233" t="s">
        <v>264</v>
      </c>
    </row>
    <row r="217" s="2" customFormat="1">
      <c r="A217" s="38"/>
      <c r="B217" s="39"/>
      <c r="C217" s="40"/>
      <c r="D217" s="235" t="s">
        <v>153</v>
      </c>
      <c r="E217" s="40"/>
      <c r="F217" s="236" t="s">
        <v>265</v>
      </c>
      <c r="G217" s="40"/>
      <c r="H217" s="40"/>
      <c r="I217" s="237"/>
      <c r="J217" s="237"/>
      <c r="K217" s="40"/>
      <c r="L217" s="40"/>
      <c r="M217" s="44"/>
      <c r="N217" s="238"/>
      <c r="O217" s="239"/>
      <c r="P217" s="91"/>
      <c r="Q217" s="91"/>
      <c r="R217" s="91"/>
      <c r="S217" s="91"/>
      <c r="T217" s="91"/>
      <c r="U217" s="91"/>
      <c r="V217" s="91"/>
      <c r="W217" s="91"/>
      <c r="X217" s="92"/>
      <c r="Y217" s="38"/>
      <c r="Z217" s="38"/>
      <c r="AA217" s="38"/>
      <c r="AB217" s="38"/>
      <c r="AC217" s="38"/>
      <c r="AD217" s="38"/>
      <c r="AE217" s="38"/>
      <c r="AT217" s="17" t="s">
        <v>153</v>
      </c>
      <c r="AU217" s="17" t="s">
        <v>87</v>
      </c>
    </row>
    <row r="218" s="2" customFormat="1">
      <c r="A218" s="38"/>
      <c r="B218" s="39"/>
      <c r="C218" s="40"/>
      <c r="D218" s="240" t="s">
        <v>155</v>
      </c>
      <c r="E218" s="40"/>
      <c r="F218" s="241" t="s">
        <v>266</v>
      </c>
      <c r="G218" s="40"/>
      <c r="H218" s="40"/>
      <c r="I218" s="237"/>
      <c r="J218" s="237"/>
      <c r="K218" s="40"/>
      <c r="L218" s="40"/>
      <c r="M218" s="44"/>
      <c r="N218" s="238"/>
      <c r="O218" s="239"/>
      <c r="P218" s="91"/>
      <c r="Q218" s="91"/>
      <c r="R218" s="91"/>
      <c r="S218" s="91"/>
      <c r="T218" s="91"/>
      <c r="U218" s="91"/>
      <c r="V218" s="91"/>
      <c r="W218" s="91"/>
      <c r="X218" s="92"/>
      <c r="Y218" s="38"/>
      <c r="Z218" s="38"/>
      <c r="AA218" s="38"/>
      <c r="AB218" s="38"/>
      <c r="AC218" s="38"/>
      <c r="AD218" s="38"/>
      <c r="AE218" s="38"/>
      <c r="AT218" s="17" t="s">
        <v>155</v>
      </c>
      <c r="AU218" s="17" t="s">
        <v>87</v>
      </c>
    </row>
    <row r="219" s="13" customFormat="1">
      <c r="A219" s="13"/>
      <c r="B219" s="242"/>
      <c r="C219" s="243"/>
      <c r="D219" s="235" t="s">
        <v>157</v>
      </c>
      <c r="E219" s="244" t="s">
        <v>1</v>
      </c>
      <c r="F219" s="245" t="s">
        <v>267</v>
      </c>
      <c r="G219" s="243"/>
      <c r="H219" s="246">
        <v>262</v>
      </c>
      <c r="I219" s="247"/>
      <c r="J219" s="247"/>
      <c r="K219" s="243"/>
      <c r="L219" s="243"/>
      <c r="M219" s="248"/>
      <c r="N219" s="249"/>
      <c r="O219" s="250"/>
      <c r="P219" s="250"/>
      <c r="Q219" s="250"/>
      <c r="R219" s="250"/>
      <c r="S219" s="250"/>
      <c r="T219" s="250"/>
      <c r="U219" s="250"/>
      <c r="V219" s="250"/>
      <c r="W219" s="250"/>
      <c r="X219" s="251"/>
      <c r="Y219" s="13"/>
      <c r="Z219" s="13"/>
      <c r="AA219" s="13"/>
      <c r="AB219" s="13"/>
      <c r="AC219" s="13"/>
      <c r="AD219" s="13"/>
      <c r="AE219" s="13"/>
      <c r="AT219" s="252" t="s">
        <v>157</v>
      </c>
      <c r="AU219" s="252" t="s">
        <v>87</v>
      </c>
      <c r="AV219" s="13" t="s">
        <v>87</v>
      </c>
      <c r="AW219" s="13" t="s">
        <v>5</v>
      </c>
      <c r="AX219" s="13" t="s">
        <v>77</v>
      </c>
      <c r="AY219" s="252" t="s">
        <v>144</v>
      </c>
    </row>
    <row r="220" s="14" customFormat="1">
      <c r="A220" s="14"/>
      <c r="B220" s="253"/>
      <c r="C220" s="254"/>
      <c r="D220" s="235" t="s">
        <v>157</v>
      </c>
      <c r="E220" s="255" t="s">
        <v>1</v>
      </c>
      <c r="F220" s="256" t="s">
        <v>159</v>
      </c>
      <c r="G220" s="254"/>
      <c r="H220" s="257">
        <v>262</v>
      </c>
      <c r="I220" s="258"/>
      <c r="J220" s="258"/>
      <c r="K220" s="254"/>
      <c r="L220" s="254"/>
      <c r="M220" s="259"/>
      <c r="N220" s="260"/>
      <c r="O220" s="261"/>
      <c r="P220" s="261"/>
      <c r="Q220" s="261"/>
      <c r="R220" s="261"/>
      <c r="S220" s="261"/>
      <c r="T220" s="261"/>
      <c r="U220" s="261"/>
      <c r="V220" s="261"/>
      <c r="W220" s="261"/>
      <c r="X220" s="262"/>
      <c r="Y220" s="14"/>
      <c r="Z220" s="14"/>
      <c r="AA220" s="14"/>
      <c r="AB220" s="14"/>
      <c r="AC220" s="14"/>
      <c r="AD220" s="14"/>
      <c r="AE220" s="14"/>
      <c r="AT220" s="263" t="s">
        <v>157</v>
      </c>
      <c r="AU220" s="263" t="s">
        <v>87</v>
      </c>
      <c r="AV220" s="14" t="s">
        <v>151</v>
      </c>
      <c r="AW220" s="14" t="s">
        <v>5</v>
      </c>
      <c r="AX220" s="14" t="s">
        <v>85</v>
      </c>
      <c r="AY220" s="263" t="s">
        <v>144</v>
      </c>
    </row>
    <row r="221" s="2" customFormat="1" ht="24.15" customHeight="1">
      <c r="A221" s="38"/>
      <c r="B221" s="39"/>
      <c r="C221" s="221" t="s">
        <v>268</v>
      </c>
      <c r="D221" s="221" t="s">
        <v>146</v>
      </c>
      <c r="E221" s="222" t="s">
        <v>269</v>
      </c>
      <c r="F221" s="223" t="s">
        <v>270</v>
      </c>
      <c r="G221" s="224" t="s">
        <v>216</v>
      </c>
      <c r="H221" s="225">
        <v>103.09999999999999</v>
      </c>
      <c r="I221" s="226"/>
      <c r="J221" s="226"/>
      <c r="K221" s="227">
        <f>ROUND(P221*H221,2)</f>
        <v>0</v>
      </c>
      <c r="L221" s="223" t="s">
        <v>150</v>
      </c>
      <c r="M221" s="44"/>
      <c r="N221" s="228" t="s">
        <v>1</v>
      </c>
      <c r="O221" s="229" t="s">
        <v>40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91"/>
      <c r="T221" s="231">
        <f>S221*H221</f>
        <v>0</v>
      </c>
      <c r="U221" s="231">
        <v>0</v>
      </c>
      <c r="V221" s="231">
        <f>U221*H221</f>
        <v>0</v>
      </c>
      <c r="W221" s="231">
        <v>0</v>
      </c>
      <c r="X221" s="232">
        <f>W221*H221</f>
        <v>0</v>
      </c>
      <c r="Y221" s="38"/>
      <c r="Z221" s="38"/>
      <c r="AA221" s="38"/>
      <c r="AB221" s="38"/>
      <c r="AC221" s="38"/>
      <c r="AD221" s="38"/>
      <c r="AE221" s="38"/>
      <c r="AR221" s="233" t="s">
        <v>151</v>
      </c>
      <c r="AT221" s="233" t="s">
        <v>146</v>
      </c>
      <c r="AU221" s="233" t="s">
        <v>87</v>
      </c>
      <c r="AY221" s="17" t="s">
        <v>144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7" t="s">
        <v>85</v>
      </c>
      <c r="BK221" s="234">
        <f>ROUND(P221*H221,2)</f>
        <v>0</v>
      </c>
      <c r="BL221" s="17" t="s">
        <v>151</v>
      </c>
      <c r="BM221" s="233" t="s">
        <v>271</v>
      </c>
    </row>
    <row r="222" s="2" customFormat="1">
      <c r="A222" s="38"/>
      <c r="B222" s="39"/>
      <c r="C222" s="40"/>
      <c r="D222" s="235" t="s">
        <v>153</v>
      </c>
      <c r="E222" s="40"/>
      <c r="F222" s="236" t="s">
        <v>272</v>
      </c>
      <c r="G222" s="40"/>
      <c r="H222" s="40"/>
      <c r="I222" s="237"/>
      <c r="J222" s="237"/>
      <c r="K222" s="40"/>
      <c r="L222" s="40"/>
      <c r="M222" s="44"/>
      <c r="N222" s="238"/>
      <c r="O222" s="239"/>
      <c r="P222" s="91"/>
      <c r="Q222" s="91"/>
      <c r="R222" s="91"/>
      <c r="S222" s="91"/>
      <c r="T222" s="91"/>
      <c r="U222" s="91"/>
      <c r="V222" s="91"/>
      <c r="W222" s="91"/>
      <c r="X222" s="92"/>
      <c r="Y222" s="38"/>
      <c r="Z222" s="38"/>
      <c r="AA222" s="38"/>
      <c r="AB222" s="38"/>
      <c r="AC222" s="38"/>
      <c r="AD222" s="38"/>
      <c r="AE222" s="38"/>
      <c r="AT222" s="17" t="s">
        <v>153</v>
      </c>
      <c r="AU222" s="17" t="s">
        <v>87</v>
      </c>
    </row>
    <row r="223" s="2" customFormat="1">
      <c r="A223" s="38"/>
      <c r="B223" s="39"/>
      <c r="C223" s="40"/>
      <c r="D223" s="240" t="s">
        <v>155</v>
      </c>
      <c r="E223" s="40"/>
      <c r="F223" s="241" t="s">
        <v>273</v>
      </c>
      <c r="G223" s="40"/>
      <c r="H223" s="40"/>
      <c r="I223" s="237"/>
      <c r="J223" s="237"/>
      <c r="K223" s="40"/>
      <c r="L223" s="40"/>
      <c r="M223" s="44"/>
      <c r="N223" s="238"/>
      <c r="O223" s="239"/>
      <c r="P223" s="91"/>
      <c r="Q223" s="91"/>
      <c r="R223" s="91"/>
      <c r="S223" s="91"/>
      <c r="T223" s="91"/>
      <c r="U223" s="91"/>
      <c r="V223" s="91"/>
      <c r="W223" s="91"/>
      <c r="X223" s="92"/>
      <c r="Y223" s="38"/>
      <c r="Z223" s="38"/>
      <c r="AA223" s="38"/>
      <c r="AB223" s="38"/>
      <c r="AC223" s="38"/>
      <c r="AD223" s="38"/>
      <c r="AE223" s="38"/>
      <c r="AT223" s="17" t="s">
        <v>155</v>
      </c>
      <c r="AU223" s="17" t="s">
        <v>87</v>
      </c>
    </row>
    <row r="224" s="13" customFormat="1">
      <c r="A224" s="13"/>
      <c r="B224" s="242"/>
      <c r="C224" s="243"/>
      <c r="D224" s="235" t="s">
        <v>157</v>
      </c>
      <c r="E224" s="244" t="s">
        <v>1</v>
      </c>
      <c r="F224" s="245" t="s">
        <v>274</v>
      </c>
      <c r="G224" s="243"/>
      <c r="H224" s="246">
        <v>76.900000000000006</v>
      </c>
      <c r="I224" s="247"/>
      <c r="J224" s="247"/>
      <c r="K224" s="243"/>
      <c r="L224" s="243"/>
      <c r="M224" s="248"/>
      <c r="N224" s="249"/>
      <c r="O224" s="250"/>
      <c r="P224" s="250"/>
      <c r="Q224" s="250"/>
      <c r="R224" s="250"/>
      <c r="S224" s="250"/>
      <c r="T224" s="250"/>
      <c r="U224" s="250"/>
      <c r="V224" s="250"/>
      <c r="W224" s="250"/>
      <c r="X224" s="251"/>
      <c r="Y224" s="13"/>
      <c r="Z224" s="13"/>
      <c r="AA224" s="13"/>
      <c r="AB224" s="13"/>
      <c r="AC224" s="13"/>
      <c r="AD224" s="13"/>
      <c r="AE224" s="13"/>
      <c r="AT224" s="252" t="s">
        <v>157</v>
      </c>
      <c r="AU224" s="252" t="s">
        <v>87</v>
      </c>
      <c r="AV224" s="13" t="s">
        <v>87</v>
      </c>
      <c r="AW224" s="13" t="s">
        <v>5</v>
      </c>
      <c r="AX224" s="13" t="s">
        <v>77</v>
      </c>
      <c r="AY224" s="252" t="s">
        <v>144</v>
      </c>
    </row>
    <row r="225" s="13" customFormat="1">
      <c r="A225" s="13"/>
      <c r="B225" s="242"/>
      <c r="C225" s="243"/>
      <c r="D225" s="235" t="s">
        <v>157</v>
      </c>
      <c r="E225" s="244" t="s">
        <v>1</v>
      </c>
      <c r="F225" s="245" t="s">
        <v>275</v>
      </c>
      <c r="G225" s="243"/>
      <c r="H225" s="246">
        <v>26.199999999999999</v>
      </c>
      <c r="I225" s="247"/>
      <c r="J225" s="247"/>
      <c r="K225" s="243"/>
      <c r="L225" s="243"/>
      <c r="M225" s="248"/>
      <c r="N225" s="249"/>
      <c r="O225" s="250"/>
      <c r="P225" s="250"/>
      <c r="Q225" s="250"/>
      <c r="R225" s="250"/>
      <c r="S225" s="250"/>
      <c r="T225" s="250"/>
      <c r="U225" s="250"/>
      <c r="V225" s="250"/>
      <c r="W225" s="250"/>
      <c r="X225" s="251"/>
      <c r="Y225" s="13"/>
      <c r="Z225" s="13"/>
      <c r="AA225" s="13"/>
      <c r="AB225" s="13"/>
      <c r="AC225" s="13"/>
      <c r="AD225" s="13"/>
      <c r="AE225" s="13"/>
      <c r="AT225" s="252" t="s">
        <v>157</v>
      </c>
      <c r="AU225" s="252" t="s">
        <v>87</v>
      </c>
      <c r="AV225" s="13" t="s">
        <v>87</v>
      </c>
      <c r="AW225" s="13" t="s">
        <v>5</v>
      </c>
      <c r="AX225" s="13" t="s">
        <v>77</v>
      </c>
      <c r="AY225" s="252" t="s">
        <v>144</v>
      </c>
    </row>
    <row r="226" s="14" customFormat="1">
      <c r="A226" s="14"/>
      <c r="B226" s="253"/>
      <c r="C226" s="254"/>
      <c r="D226" s="235" t="s">
        <v>157</v>
      </c>
      <c r="E226" s="255" t="s">
        <v>1</v>
      </c>
      <c r="F226" s="256" t="s">
        <v>159</v>
      </c>
      <c r="G226" s="254"/>
      <c r="H226" s="257">
        <v>103.09999999999999</v>
      </c>
      <c r="I226" s="258"/>
      <c r="J226" s="258"/>
      <c r="K226" s="254"/>
      <c r="L226" s="254"/>
      <c r="M226" s="259"/>
      <c r="N226" s="260"/>
      <c r="O226" s="261"/>
      <c r="P226" s="261"/>
      <c r="Q226" s="261"/>
      <c r="R226" s="261"/>
      <c r="S226" s="261"/>
      <c r="T226" s="261"/>
      <c r="U226" s="261"/>
      <c r="V226" s="261"/>
      <c r="W226" s="261"/>
      <c r="X226" s="262"/>
      <c r="Y226" s="14"/>
      <c r="Z226" s="14"/>
      <c r="AA226" s="14"/>
      <c r="AB226" s="14"/>
      <c r="AC226" s="14"/>
      <c r="AD226" s="14"/>
      <c r="AE226" s="14"/>
      <c r="AT226" s="263" t="s">
        <v>157</v>
      </c>
      <c r="AU226" s="263" t="s">
        <v>87</v>
      </c>
      <c r="AV226" s="14" t="s">
        <v>151</v>
      </c>
      <c r="AW226" s="14" t="s">
        <v>5</v>
      </c>
      <c r="AX226" s="14" t="s">
        <v>85</v>
      </c>
      <c r="AY226" s="263" t="s">
        <v>144</v>
      </c>
    </row>
    <row r="227" s="2" customFormat="1" ht="24.15" customHeight="1">
      <c r="A227" s="38"/>
      <c r="B227" s="39"/>
      <c r="C227" s="221" t="s">
        <v>276</v>
      </c>
      <c r="D227" s="221" t="s">
        <v>146</v>
      </c>
      <c r="E227" s="222" t="s">
        <v>277</v>
      </c>
      <c r="F227" s="223" t="s">
        <v>278</v>
      </c>
      <c r="G227" s="224" t="s">
        <v>216</v>
      </c>
      <c r="H227" s="225">
        <v>129.30000000000001</v>
      </c>
      <c r="I227" s="226"/>
      <c r="J227" s="226"/>
      <c r="K227" s="227">
        <f>ROUND(P227*H227,2)</f>
        <v>0</v>
      </c>
      <c r="L227" s="223" t="s">
        <v>150</v>
      </c>
      <c r="M227" s="44"/>
      <c r="N227" s="228" t="s">
        <v>1</v>
      </c>
      <c r="O227" s="229" t="s">
        <v>40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91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38"/>
      <c r="Z227" s="38"/>
      <c r="AA227" s="38"/>
      <c r="AB227" s="38"/>
      <c r="AC227" s="38"/>
      <c r="AD227" s="38"/>
      <c r="AE227" s="38"/>
      <c r="AR227" s="233" t="s">
        <v>151</v>
      </c>
      <c r="AT227" s="233" t="s">
        <v>146</v>
      </c>
      <c r="AU227" s="233" t="s">
        <v>87</v>
      </c>
      <c r="AY227" s="17" t="s">
        <v>144</v>
      </c>
      <c r="BE227" s="234">
        <f>IF(O227="základní",K227,0)</f>
        <v>0</v>
      </c>
      <c r="BF227" s="234">
        <f>IF(O227="snížená",K227,0)</f>
        <v>0</v>
      </c>
      <c r="BG227" s="234">
        <f>IF(O227="zákl. přenesená",K227,0)</f>
        <v>0</v>
      </c>
      <c r="BH227" s="234">
        <f>IF(O227="sníž. přenesená",K227,0)</f>
        <v>0</v>
      </c>
      <c r="BI227" s="234">
        <f>IF(O227="nulová",K227,0)</f>
        <v>0</v>
      </c>
      <c r="BJ227" s="17" t="s">
        <v>85</v>
      </c>
      <c r="BK227" s="234">
        <f>ROUND(P227*H227,2)</f>
        <v>0</v>
      </c>
      <c r="BL227" s="17" t="s">
        <v>151</v>
      </c>
      <c r="BM227" s="233" t="s">
        <v>279</v>
      </c>
    </row>
    <row r="228" s="2" customFormat="1">
      <c r="A228" s="38"/>
      <c r="B228" s="39"/>
      <c r="C228" s="40"/>
      <c r="D228" s="235" t="s">
        <v>153</v>
      </c>
      <c r="E228" s="40"/>
      <c r="F228" s="236" t="s">
        <v>280</v>
      </c>
      <c r="G228" s="40"/>
      <c r="H228" s="40"/>
      <c r="I228" s="237"/>
      <c r="J228" s="237"/>
      <c r="K228" s="40"/>
      <c r="L228" s="40"/>
      <c r="M228" s="44"/>
      <c r="N228" s="238"/>
      <c r="O228" s="239"/>
      <c r="P228" s="91"/>
      <c r="Q228" s="91"/>
      <c r="R228" s="91"/>
      <c r="S228" s="91"/>
      <c r="T228" s="91"/>
      <c r="U228" s="91"/>
      <c r="V228" s="91"/>
      <c r="W228" s="91"/>
      <c r="X228" s="92"/>
      <c r="Y228" s="38"/>
      <c r="Z228" s="38"/>
      <c r="AA228" s="38"/>
      <c r="AB228" s="38"/>
      <c r="AC228" s="38"/>
      <c r="AD228" s="38"/>
      <c r="AE228" s="38"/>
      <c r="AT228" s="17" t="s">
        <v>153</v>
      </c>
      <c r="AU228" s="17" t="s">
        <v>87</v>
      </c>
    </row>
    <row r="229" s="2" customFormat="1">
      <c r="A229" s="38"/>
      <c r="B229" s="39"/>
      <c r="C229" s="40"/>
      <c r="D229" s="240" t="s">
        <v>155</v>
      </c>
      <c r="E229" s="40"/>
      <c r="F229" s="241" t="s">
        <v>281</v>
      </c>
      <c r="G229" s="40"/>
      <c r="H229" s="40"/>
      <c r="I229" s="237"/>
      <c r="J229" s="237"/>
      <c r="K229" s="40"/>
      <c r="L229" s="40"/>
      <c r="M229" s="44"/>
      <c r="N229" s="238"/>
      <c r="O229" s="239"/>
      <c r="P229" s="91"/>
      <c r="Q229" s="91"/>
      <c r="R229" s="91"/>
      <c r="S229" s="91"/>
      <c r="T229" s="91"/>
      <c r="U229" s="91"/>
      <c r="V229" s="91"/>
      <c r="W229" s="91"/>
      <c r="X229" s="92"/>
      <c r="Y229" s="38"/>
      <c r="Z229" s="38"/>
      <c r="AA229" s="38"/>
      <c r="AB229" s="38"/>
      <c r="AC229" s="38"/>
      <c r="AD229" s="38"/>
      <c r="AE229" s="38"/>
      <c r="AT229" s="17" t="s">
        <v>155</v>
      </c>
      <c r="AU229" s="17" t="s">
        <v>87</v>
      </c>
    </row>
    <row r="230" s="13" customFormat="1">
      <c r="A230" s="13"/>
      <c r="B230" s="242"/>
      <c r="C230" s="243"/>
      <c r="D230" s="235" t="s">
        <v>157</v>
      </c>
      <c r="E230" s="244" t="s">
        <v>1</v>
      </c>
      <c r="F230" s="245" t="s">
        <v>274</v>
      </c>
      <c r="G230" s="243"/>
      <c r="H230" s="246">
        <v>76.900000000000006</v>
      </c>
      <c r="I230" s="247"/>
      <c r="J230" s="247"/>
      <c r="K230" s="243"/>
      <c r="L230" s="243"/>
      <c r="M230" s="248"/>
      <c r="N230" s="249"/>
      <c r="O230" s="250"/>
      <c r="P230" s="250"/>
      <c r="Q230" s="250"/>
      <c r="R230" s="250"/>
      <c r="S230" s="250"/>
      <c r="T230" s="250"/>
      <c r="U230" s="250"/>
      <c r="V230" s="250"/>
      <c r="W230" s="250"/>
      <c r="X230" s="251"/>
      <c r="Y230" s="13"/>
      <c r="Z230" s="13"/>
      <c r="AA230" s="13"/>
      <c r="AB230" s="13"/>
      <c r="AC230" s="13"/>
      <c r="AD230" s="13"/>
      <c r="AE230" s="13"/>
      <c r="AT230" s="252" t="s">
        <v>157</v>
      </c>
      <c r="AU230" s="252" t="s">
        <v>87</v>
      </c>
      <c r="AV230" s="13" t="s">
        <v>87</v>
      </c>
      <c r="AW230" s="13" t="s">
        <v>5</v>
      </c>
      <c r="AX230" s="13" t="s">
        <v>77</v>
      </c>
      <c r="AY230" s="252" t="s">
        <v>144</v>
      </c>
    </row>
    <row r="231" s="13" customFormat="1">
      <c r="A231" s="13"/>
      <c r="B231" s="242"/>
      <c r="C231" s="243"/>
      <c r="D231" s="235" t="s">
        <v>157</v>
      </c>
      <c r="E231" s="244" t="s">
        <v>1</v>
      </c>
      <c r="F231" s="245" t="s">
        <v>275</v>
      </c>
      <c r="G231" s="243"/>
      <c r="H231" s="246">
        <v>26.199999999999999</v>
      </c>
      <c r="I231" s="247"/>
      <c r="J231" s="247"/>
      <c r="K231" s="243"/>
      <c r="L231" s="243"/>
      <c r="M231" s="248"/>
      <c r="N231" s="249"/>
      <c r="O231" s="250"/>
      <c r="P231" s="250"/>
      <c r="Q231" s="250"/>
      <c r="R231" s="250"/>
      <c r="S231" s="250"/>
      <c r="T231" s="250"/>
      <c r="U231" s="250"/>
      <c r="V231" s="250"/>
      <c r="W231" s="250"/>
      <c r="X231" s="251"/>
      <c r="Y231" s="13"/>
      <c r="Z231" s="13"/>
      <c r="AA231" s="13"/>
      <c r="AB231" s="13"/>
      <c r="AC231" s="13"/>
      <c r="AD231" s="13"/>
      <c r="AE231" s="13"/>
      <c r="AT231" s="252" t="s">
        <v>157</v>
      </c>
      <c r="AU231" s="252" t="s">
        <v>87</v>
      </c>
      <c r="AV231" s="13" t="s">
        <v>87</v>
      </c>
      <c r="AW231" s="13" t="s">
        <v>5</v>
      </c>
      <c r="AX231" s="13" t="s">
        <v>77</v>
      </c>
      <c r="AY231" s="252" t="s">
        <v>144</v>
      </c>
    </row>
    <row r="232" s="15" customFormat="1">
      <c r="A232" s="15"/>
      <c r="B232" s="265"/>
      <c r="C232" s="266"/>
      <c r="D232" s="235" t="s">
        <v>157</v>
      </c>
      <c r="E232" s="267" t="s">
        <v>1</v>
      </c>
      <c r="F232" s="268" t="s">
        <v>282</v>
      </c>
      <c r="G232" s="266"/>
      <c r="H232" s="269">
        <v>103.10000000000001</v>
      </c>
      <c r="I232" s="270"/>
      <c r="J232" s="270"/>
      <c r="K232" s="266"/>
      <c r="L232" s="266"/>
      <c r="M232" s="271"/>
      <c r="N232" s="272"/>
      <c r="O232" s="273"/>
      <c r="P232" s="273"/>
      <c r="Q232" s="273"/>
      <c r="R232" s="273"/>
      <c r="S232" s="273"/>
      <c r="T232" s="273"/>
      <c r="U232" s="273"/>
      <c r="V232" s="273"/>
      <c r="W232" s="273"/>
      <c r="X232" s="274"/>
      <c r="Y232" s="15"/>
      <c r="Z232" s="15"/>
      <c r="AA232" s="15"/>
      <c r="AB232" s="15"/>
      <c r="AC232" s="15"/>
      <c r="AD232" s="15"/>
      <c r="AE232" s="15"/>
      <c r="AT232" s="275" t="s">
        <v>157</v>
      </c>
      <c r="AU232" s="275" t="s">
        <v>87</v>
      </c>
      <c r="AV232" s="15" t="s">
        <v>166</v>
      </c>
      <c r="AW232" s="15" t="s">
        <v>5</v>
      </c>
      <c r="AX232" s="15" t="s">
        <v>77</v>
      </c>
      <c r="AY232" s="275" t="s">
        <v>144</v>
      </c>
    </row>
    <row r="233" s="13" customFormat="1">
      <c r="A233" s="13"/>
      <c r="B233" s="242"/>
      <c r="C233" s="243"/>
      <c r="D233" s="235" t="s">
        <v>157</v>
      </c>
      <c r="E233" s="244" t="s">
        <v>1</v>
      </c>
      <c r="F233" s="245" t="s">
        <v>275</v>
      </c>
      <c r="G233" s="243"/>
      <c r="H233" s="246">
        <v>26.199999999999999</v>
      </c>
      <c r="I233" s="247"/>
      <c r="J233" s="247"/>
      <c r="K233" s="243"/>
      <c r="L233" s="243"/>
      <c r="M233" s="248"/>
      <c r="N233" s="249"/>
      <c r="O233" s="250"/>
      <c r="P233" s="250"/>
      <c r="Q233" s="250"/>
      <c r="R233" s="250"/>
      <c r="S233" s="250"/>
      <c r="T233" s="250"/>
      <c r="U233" s="250"/>
      <c r="V233" s="250"/>
      <c r="W233" s="250"/>
      <c r="X233" s="251"/>
      <c r="Y233" s="13"/>
      <c r="Z233" s="13"/>
      <c r="AA233" s="13"/>
      <c r="AB233" s="13"/>
      <c r="AC233" s="13"/>
      <c r="AD233" s="13"/>
      <c r="AE233" s="13"/>
      <c r="AT233" s="252" t="s">
        <v>157</v>
      </c>
      <c r="AU233" s="252" t="s">
        <v>87</v>
      </c>
      <c r="AV233" s="13" t="s">
        <v>87</v>
      </c>
      <c r="AW233" s="13" t="s">
        <v>5</v>
      </c>
      <c r="AX233" s="13" t="s">
        <v>77</v>
      </c>
      <c r="AY233" s="252" t="s">
        <v>144</v>
      </c>
    </row>
    <row r="234" s="15" customFormat="1">
      <c r="A234" s="15"/>
      <c r="B234" s="265"/>
      <c r="C234" s="266"/>
      <c r="D234" s="235" t="s">
        <v>157</v>
      </c>
      <c r="E234" s="267" t="s">
        <v>1</v>
      </c>
      <c r="F234" s="268" t="s">
        <v>282</v>
      </c>
      <c r="G234" s="266"/>
      <c r="H234" s="269">
        <v>26.199999999999999</v>
      </c>
      <c r="I234" s="270"/>
      <c r="J234" s="270"/>
      <c r="K234" s="266"/>
      <c r="L234" s="266"/>
      <c r="M234" s="271"/>
      <c r="N234" s="272"/>
      <c r="O234" s="273"/>
      <c r="P234" s="273"/>
      <c r="Q234" s="273"/>
      <c r="R234" s="273"/>
      <c r="S234" s="273"/>
      <c r="T234" s="273"/>
      <c r="U234" s="273"/>
      <c r="V234" s="273"/>
      <c r="W234" s="273"/>
      <c r="X234" s="274"/>
      <c r="Y234" s="15"/>
      <c r="Z234" s="15"/>
      <c r="AA234" s="15"/>
      <c r="AB234" s="15"/>
      <c r="AC234" s="15"/>
      <c r="AD234" s="15"/>
      <c r="AE234" s="15"/>
      <c r="AT234" s="275" t="s">
        <v>157</v>
      </c>
      <c r="AU234" s="275" t="s">
        <v>87</v>
      </c>
      <c r="AV234" s="15" t="s">
        <v>166</v>
      </c>
      <c r="AW234" s="15" t="s">
        <v>5</v>
      </c>
      <c r="AX234" s="15" t="s">
        <v>77</v>
      </c>
      <c r="AY234" s="275" t="s">
        <v>144</v>
      </c>
    </row>
    <row r="235" s="14" customFormat="1">
      <c r="A235" s="14"/>
      <c r="B235" s="253"/>
      <c r="C235" s="254"/>
      <c r="D235" s="235" t="s">
        <v>157</v>
      </c>
      <c r="E235" s="255" t="s">
        <v>1</v>
      </c>
      <c r="F235" s="256" t="s">
        <v>159</v>
      </c>
      <c r="G235" s="254"/>
      <c r="H235" s="257">
        <v>129.30000000000001</v>
      </c>
      <c r="I235" s="258"/>
      <c r="J235" s="258"/>
      <c r="K235" s="254"/>
      <c r="L235" s="254"/>
      <c r="M235" s="259"/>
      <c r="N235" s="260"/>
      <c r="O235" s="261"/>
      <c r="P235" s="261"/>
      <c r="Q235" s="261"/>
      <c r="R235" s="261"/>
      <c r="S235" s="261"/>
      <c r="T235" s="261"/>
      <c r="U235" s="261"/>
      <c r="V235" s="261"/>
      <c r="W235" s="261"/>
      <c r="X235" s="262"/>
      <c r="Y235" s="14"/>
      <c r="Z235" s="14"/>
      <c r="AA235" s="14"/>
      <c r="AB235" s="14"/>
      <c r="AC235" s="14"/>
      <c r="AD235" s="14"/>
      <c r="AE235" s="14"/>
      <c r="AT235" s="263" t="s">
        <v>157</v>
      </c>
      <c r="AU235" s="263" t="s">
        <v>87</v>
      </c>
      <c r="AV235" s="14" t="s">
        <v>151</v>
      </c>
      <c r="AW235" s="14" t="s">
        <v>5</v>
      </c>
      <c r="AX235" s="14" t="s">
        <v>85</v>
      </c>
      <c r="AY235" s="263" t="s">
        <v>144</v>
      </c>
    </row>
    <row r="236" s="2" customFormat="1" ht="24.15" customHeight="1">
      <c r="A236" s="38"/>
      <c r="B236" s="39"/>
      <c r="C236" s="221" t="s">
        <v>283</v>
      </c>
      <c r="D236" s="221" t="s">
        <v>146</v>
      </c>
      <c r="E236" s="222" t="s">
        <v>284</v>
      </c>
      <c r="F236" s="223" t="s">
        <v>285</v>
      </c>
      <c r="G236" s="224" t="s">
        <v>286</v>
      </c>
      <c r="H236" s="225">
        <v>49.780000000000001</v>
      </c>
      <c r="I236" s="226"/>
      <c r="J236" s="226"/>
      <c r="K236" s="227">
        <f>ROUND(P236*H236,2)</f>
        <v>0</v>
      </c>
      <c r="L236" s="223" t="s">
        <v>150</v>
      </c>
      <c r="M236" s="44"/>
      <c r="N236" s="228" t="s">
        <v>1</v>
      </c>
      <c r="O236" s="229" t="s">
        <v>40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91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38"/>
      <c r="Z236" s="38"/>
      <c r="AA236" s="38"/>
      <c r="AB236" s="38"/>
      <c r="AC236" s="38"/>
      <c r="AD236" s="38"/>
      <c r="AE236" s="38"/>
      <c r="AR236" s="233" t="s">
        <v>151</v>
      </c>
      <c r="AT236" s="233" t="s">
        <v>146</v>
      </c>
      <c r="AU236" s="233" t="s">
        <v>87</v>
      </c>
      <c r="AY236" s="17" t="s">
        <v>144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7" t="s">
        <v>85</v>
      </c>
      <c r="BK236" s="234">
        <f>ROUND(P236*H236,2)</f>
        <v>0</v>
      </c>
      <c r="BL236" s="17" t="s">
        <v>151</v>
      </c>
      <c r="BM236" s="233" t="s">
        <v>287</v>
      </c>
    </row>
    <row r="237" s="2" customFormat="1">
      <c r="A237" s="38"/>
      <c r="B237" s="39"/>
      <c r="C237" s="40"/>
      <c r="D237" s="235" t="s">
        <v>153</v>
      </c>
      <c r="E237" s="40"/>
      <c r="F237" s="236" t="s">
        <v>288</v>
      </c>
      <c r="G237" s="40"/>
      <c r="H237" s="40"/>
      <c r="I237" s="237"/>
      <c r="J237" s="237"/>
      <c r="K237" s="40"/>
      <c r="L237" s="40"/>
      <c r="M237" s="44"/>
      <c r="N237" s="238"/>
      <c r="O237" s="239"/>
      <c r="P237" s="91"/>
      <c r="Q237" s="91"/>
      <c r="R237" s="91"/>
      <c r="S237" s="91"/>
      <c r="T237" s="91"/>
      <c r="U237" s="91"/>
      <c r="V237" s="91"/>
      <c r="W237" s="91"/>
      <c r="X237" s="92"/>
      <c r="Y237" s="38"/>
      <c r="Z237" s="38"/>
      <c r="AA237" s="38"/>
      <c r="AB237" s="38"/>
      <c r="AC237" s="38"/>
      <c r="AD237" s="38"/>
      <c r="AE237" s="38"/>
      <c r="AT237" s="17" t="s">
        <v>153</v>
      </c>
      <c r="AU237" s="17" t="s">
        <v>87</v>
      </c>
    </row>
    <row r="238" s="2" customFormat="1">
      <c r="A238" s="38"/>
      <c r="B238" s="39"/>
      <c r="C238" s="40"/>
      <c r="D238" s="240" t="s">
        <v>155</v>
      </c>
      <c r="E238" s="40"/>
      <c r="F238" s="241" t="s">
        <v>289</v>
      </c>
      <c r="G238" s="40"/>
      <c r="H238" s="40"/>
      <c r="I238" s="237"/>
      <c r="J238" s="237"/>
      <c r="K238" s="40"/>
      <c r="L238" s="40"/>
      <c r="M238" s="44"/>
      <c r="N238" s="238"/>
      <c r="O238" s="239"/>
      <c r="P238" s="91"/>
      <c r="Q238" s="91"/>
      <c r="R238" s="91"/>
      <c r="S238" s="91"/>
      <c r="T238" s="91"/>
      <c r="U238" s="91"/>
      <c r="V238" s="91"/>
      <c r="W238" s="91"/>
      <c r="X238" s="92"/>
      <c r="Y238" s="38"/>
      <c r="Z238" s="38"/>
      <c r="AA238" s="38"/>
      <c r="AB238" s="38"/>
      <c r="AC238" s="38"/>
      <c r="AD238" s="38"/>
      <c r="AE238" s="38"/>
      <c r="AT238" s="17" t="s">
        <v>155</v>
      </c>
      <c r="AU238" s="17" t="s">
        <v>87</v>
      </c>
    </row>
    <row r="239" s="13" customFormat="1">
      <c r="A239" s="13"/>
      <c r="B239" s="242"/>
      <c r="C239" s="243"/>
      <c r="D239" s="235" t="s">
        <v>157</v>
      </c>
      <c r="E239" s="244" t="s">
        <v>1</v>
      </c>
      <c r="F239" s="245" t="s">
        <v>290</v>
      </c>
      <c r="G239" s="243"/>
      <c r="H239" s="246">
        <v>49.780000000000001</v>
      </c>
      <c r="I239" s="247"/>
      <c r="J239" s="247"/>
      <c r="K239" s="243"/>
      <c r="L239" s="243"/>
      <c r="M239" s="248"/>
      <c r="N239" s="249"/>
      <c r="O239" s="250"/>
      <c r="P239" s="250"/>
      <c r="Q239" s="250"/>
      <c r="R239" s="250"/>
      <c r="S239" s="250"/>
      <c r="T239" s="250"/>
      <c r="U239" s="250"/>
      <c r="V239" s="250"/>
      <c r="W239" s="250"/>
      <c r="X239" s="251"/>
      <c r="Y239" s="13"/>
      <c r="Z239" s="13"/>
      <c r="AA239" s="13"/>
      <c r="AB239" s="13"/>
      <c r="AC239" s="13"/>
      <c r="AD239" s="13"/>
      <c r="AE239" s="13"/>
      <c r="AT239" s="252" t="s">
        <v>157</v>
      </c>
      <c r="AU239" s="252" t="s">
        <v>87</v>
      </c>
      <c r="AV239" s="13" t="s">
        <v>87</v>
      </c>
      <c r="AW239" s="13" t="s">
        <v>5</v>
      </c>
      <c r="AX239" s="13" t="s">
        <v>77</v>
      </c>
      <c r="AY239" s="252" t="s">
        <v>144</v>
      </c>
    </row>
    <row r="240" s="14" customFormat="1">
      <c r="A240" s="14"/>
      <c r="B240" s="253"/>
      <c r="C240" s="254"/>
      <c r="D240" s="235" t="s">
        <v>157</v>
      </c>
      <c r="E240" s="255" t="s">
        <v>1</v>
      </c>
      <c r="F240" s="256" t="s">
        <v>159</v>
      </c>
      <c r="G240" s="254"/>
      <c r="H240" s="257">
        <v>49.780000000000001</v>
      </c>
      <c r="I240" s="258"/>
      <c r="J240" s="258"/>
      <c r="K240" s="254"/>
      <c r="L240" s="254"/>
      <c r="M240" s="259"/>
      <c r="N240" s="260"/>
      <c r="O240" s="261"/>
      <c r="P240" s="261"/>
      <c r="Q240" s="261"/>
      <c r="R240" s="261"/>
      <c r="S240" s="261"/>
      <c r="T240" s="261"/>
      <c r="U240" s="261"/>
      <c r="V240" s="261"/>
      <c r="W240" s="261"/>
      <c r="X240" s="262"/>
      <c r="Y240" s="14"/>
      <c r="Z240" s="14"/>
      <c r="AA240" s="14"/>
      <c r="AB240" s="14"/>
      <c r="AC240" s="14"/>
      <c r="AD240" s="14"/>
      <c r="AE240" s="14"/>
      <c r="AT240" s="263" t="s">
        <v>157</v>
      </c>
      <c r="AU240" s="263" t="s">
        <v>87</v>
      </c>
      <c r="AV240" s="14" t="s">
        <v>151</v>
      </c>
      <c r="AW240" s="14" t="s">
        <v>5</v>
      </c>
      <c r="AX240" s="14" t="s">
        <v>85</v>
      </c>
      <c r="AY240" s="263" t="s">
        <v>144</v>
      </c>
    </row>
    <row r="241" s="2" customFormat="1" ht="24.15" customHeight="1">
      <c r="A241" s="38"/>
      <c r="B241" s="39"/>
      <c r="C241" s="221" t="s">
        <v>8</v>
      </c>
      <c r="D241" s="221" t="s">
        <v>146</v>
      </c>
      <c r="E241" s="222" t="s">
        <v>291</v>
      </c>
      <c r="F241" s="223" t="s">
        <v>292</v>
      </c>
      <c r="G241" s="224" t="s">
        <v>216</v>
      </c>
      <c r="H241" s="225">
        <v>76.900000000000006</v>
      </c>
      <c r="I241" s="226"/>
      <c r="J241" s="226"/>
      <c r="K241" s="227">
        <f>ROUND(P241*H241,2)</f>
        <v>0</v>
      </c>
      <c r="L241" s="223" t="s">
        <v>150</v>
      </c>
      <c r="M241" s="44"/>
      <c r="N241" s="228" t="s">
        <v>1</v>
      </c>
      <c r="O241" s="229" t="s">
        <v>40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91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38"/>
      <c r="Z241" s="38"/>
      <c r="AA241" s="38"/>
      <c r="AB241" s="38"/>
      <c r="AC241" s="38"/>
      <c r="AD241" s="38"/>
      <c r="AE241" s="38"/>
      <c r="AR241" s="233" t="s">
        <v>151</v>
      </c>
      <c r="AT241" s="233" t="s">
        <v>146</v>
      </c>
      <c r="AU241" s="233" t="s">
        <v>87</v>
      </c>
      <c r="AY241" s="17" t="s">
        <v>144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7" t="s">
        <v>85</v>
      </c>
      <c r="BK241" s="234">
        <f>ROUND(P241*H241,2)</f>
        <v>0</v>
      </c>
      <c r="BL241" s="17" t="s">
        <v>151</v>
      </c>
      <c r="BM241" s="233" t="s">
        <v>293</v>
      </c>
    </row>
    <row r="242" s="2" customFormat="1">
      <c r="A242" s="38"/>
      <c r="B242" s="39"/>
      <c r="C242" s="40"/>
      <c r="D242" s="235" t="s">
        <v>153</v>
      </c>
      <c r="E242" s="40"/>
      <c r="F242" s="236" t="s">
        <v>294</v>
      </c>
      <c r="G242" s="40"/>
      <c r="H242" s="40"/>
      <c r="I242" s="237"/>
      <c r="J242" s="237"/>
      <c r="K242" s="40"/>
      <c r="L242" s="40"/>
      <c r="M242" s="44"/>
      <c r="N242" s="238"/>
      <c r="O242" s="239"/>
      <c r="P242" s="91"/>
      <c r="Q242" s="91"/>
      <c r="R242" s="91"/>
      <c r="S242" s="91"/>
      <c r="T242" s="91"/>
      <c r="U242" s="91"/>
      <c r="V242" s="91"/>
      <c r="W242" s="91"/>
      <c r="X242" s="92"/>
      <c r="Y242" s="38"/>
      <c r="Z242" s="38"/>
      <c r="AA242" s="38"/>
      <c r="AB242" s="38"/>
      <c r="AC242" s="38"/>
      <c r="AD242" s="38"/>
      <c r="AE242" s="38"/>
      <c r="AT242" s="17" t="s">
        <v>153</v>
      </c>
      <c r="AU242" s="17" t="s">
        <v>87</v>
      </c>
    </row>
    <row r="243" s="2" customFormat="1">
      <c r="A243" s="38"/>
      <c r="B243" s="39"/>
      <c r="C243" s="40"/>
      <c r="D243" s="240" t="s">
        <v>155</v>
      </c>
      <c r="E243" s="40"/>
      <c r="F243" s="241" t="s">
        <v>295</v>
      </c>
      <c r="G243" s="40"/>
      <c r="H243" s="40"/>
      <c r="I243" s="237"/>
      <c r="J243" s="237"/>
      <c r="K243" s="40"/>
      <c r="L243" s="40"/>
      <c r="M243" s="44"/>
      <c r="N243" s="238"/>
      <c r="O243" s="239"/>
      <c r="P243" s="91"/>
      <c r="Q243" s="91"/>
      <c r="R243" s="91"/>
      <c r="S243" s="91"/>
      <c r="T243" s="91"/>
      <c r="U243" s="91"/>
      <c r="V243" s="91"/>
      <c r="W243" s="91"/>
      <c r="X243" s="92"/>
      <c r="Y243" s="38"/>
      <c r="Z243" s="38"/>
      <c r="AA243" s="38"/>
      <c r="AB243" s="38"/>
      <c r="AC243" s="38"/>
      <c r="AD243" s="38"/>
      <c r="AE243" s="38"/>
      <c r="AT243" s="17" t="s">
        <v>155</v>
      </c>
      <c r="AU243" s="17" t="s">
        <v>87</v>
      </c>
    </row>
    <row r="244" s="13" customFormat="1">
      <c r="A244" s="13"/>
      <c r="B244" s="242"/>
      <c r="C244" s="243"/>
      <c r="D244" s="235" t="s">
        <v>157</v>
      </c>
      <c r="E244" s="244" t="s">
        <v>1</v>
      </c>
      <c r="F244" s="245" t="s">
        <v>274</v>
      </c>
      <c r="G244" s="243"/>
      <c r="H244" s="246">
        <v>76.900000000000006</v>
      </c>
      <c r="I244" s="247"/>
      <c r="J244" s="247"/>
      <c r="K244" s="243"/>
      <c r="L244" s="243"/>
      <c r="M244" s="248"/>
      <c r="N244" s="249"/>
      <c r="O244" s="250"/>
      <c r="P244" s="250"/>
      <c r="Q244" s="250"/>
      <c r="R244" s="250"/>
      <c r="S244" s="250"/>
      <c r="T244" s="250"/>
      <c r="U244" s="250"/>
      <c r="V244" s="250"/>
      <c r="W244" s="250"/>
      <c r="X244" s="251"/>
      <c r="Y244" s="13"/>
      <c r="Z244" s="13"/>
      <c r="AA244" s="13"/>
      <c r="AB244" s="13"/>
      <c r="AC244" s="13"/>
      <c r="AD244" s="13"/>
      <c r="AE244" s="13"/>
      <c r="AT244" s="252" t="s">
        <v>157</v>
      </c>
      <c r="AU244" s="252" t="s">
        <v>87</v>
      </c>
      <c r="AV244" s="13" t="s">
        <v>87</v>
      </c>
      <c r="AW244" s="13" t="s">
        <v>5</v>
      </c>
      <c r="AX244" s="13" t="s">
        <v>77</v>
      </c>
      <c r="AY244" s="252" t="s">
        <v>144</v>
      </c>
    </row>
    <row r="245" s="14" customFormat="1">
      <c r="A245" s="14"/>
      <c r="B245" s="253"/>
      <c r="C245" s="254"/>
      <c r="D245" s="235" t="s">
        <v>157</v>
      </c>
      <c r="E245" s="255" t="s">
        <v>1</v>
      </c>
      <c r="F245" s="256" t="s">
        <v>159</v>
      </c>
      <c r="G245" s="254"/>
      <c r="H245" s="257">
        <v>76.900000000000006</v>
      </c>
      <c r="I245" s="258"/>
      <c r="J245" s="258"/>
      <c r="K245" s="254"/>
      <c r="L245" s="254"/>
      <c r="M245" s="259"/>
      <c r="N245" s="260"/>
      <c r="O245" s="261"/>
      <c r="P245" s="261"/>
      <c r="Q245" s="261"/>
      <c r="R245" s="261"/>
      <c r="S245" s="261"/>
      <c r="T245" s="261"/>
      <c r="U245" s="261"/>
      <c r="V245" s="261"/>
      <c r="W245" s="261"/>
      <c r="X245" s="262"/>
      <c r="Y245" s="14"/>
      <c r="Z245" s="14"/>
      <c r="AA245" s="14"/>
      <c r="AB245" s="14"/>
      <c r="AC245" s="14"/>
      <c r="AD245" s="14"/>
      <c r="AE245" s="14"/>
      <c r="AT245" s="263" t="s">
        <v>157</v>
      </c>
      <c r="AU245" s="263" t="s">
        <v>87</v>
      </c>
      <c r="AV245" s="14" t="s">
        <v>151</v>
      </c>
      <c r="AW245" s="14" t="s">
        <v>5</v>
      </c>
      <c r="AX245" s="14" t="s">
        <v>85</v>
      </c>
      <c r="AY245" s="263" t="s">
        <v>144</v>
      </c>
    </row>
    <row r="246" s="2" customFormat="1" ht="24.15" customHeight="1">
      <c r="A246" s="38"/>
      <c r="B246" s="39"/>
      <c r="C246" s="221" t="s">
        <v>296</v>
      </c>
      <c r="D246" s="221" t="s">
        <v>146</v>
      </c>
      <c r="E246" s="222" t="s">
        <v>297</v>
      </c>
      <c r="F246" s="223" t="s">
        <v>298</v>
      </c>
      <c r="G246" s="224" t="s">
        <v>216</v>
      </c>
      <c r="H246" s="225">
        <v>20.199999999999999</v>
      </c>
      <c r="I246" s="226"/>
      <c r="J246" s="226"/>
      <c r="K246" s="227">
        <f>ROUND(P246*H246,2)</f>
        <v>0</v>
      </c>
      <c r="L246" s="223" t="s">
        <v>150</v>
      </c>
      <c r="M246" s="44"/>
      <c r="N246" s="228" t="s">
        <v>1</v>
      </c>
      <c r="O246" s="229" t="s">
        <v>40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91"/>
      <c r="T246" s="231">
        <f>S246*H246</f>
        <v>0</v>
      </c>
      <c r="U246" s="231">
        <v>0</v>
      </c>
      <c r="V246" s="231">
        <f>U246*H246</f>
        <v>0</v>
      </c>
      <c r="W246" s="231">
        <v>0</v>
      </c>
      <c r="X246" s="232">
        <f>W246*H246</f>
        <v>0</v>
      </c>
      <c r="Y246" s="38"/>
      <c r="Z246" s="38"/>
      <c r="AA246" s="38"/>
      <c r="AB246" s="38"/>
      <c r="AC246" s="38"/>
      <c r="AD246" s="38"/>
      <c r="AE246" s="38"/>
      <c r="AR246" s="233" t="s">
        <v>151</v>
      </c>
      <c r="AT246" s="233" t="s">
        <v>146</v>
      </c>
      <c r="AU246" s="233" t="s">
        <v>87</v>
      </c>
      <c r="AY246" s="17" t="s">
        <v>144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7" t="s">
        <v>85</v>
      </c>
      <c r="BK246" s="234">
        <f>ROUND(P246*H246,2)</f>
        <v>0</v>
      </c>
      <c r="BL246" s="17" t="s">
        <v>151</v>
      </c>
      <c r="BM246" s="233" t="s">
        <v>299</v>
      </c>
    </row>
    <row r="247" s="2" customFormat="1">
      <c r="A247" s="38"/>
      <c r="B247" s="39"/>
      <c r="C247" s="40"/>
      <c r="D247" s="235" t="s">
        <v>153</v>
      </c>
      <c r="E247" s="40"/>
      <c r="F247" s="236" t="s">
        <v>300</v>
      </c>
      <c r="G247" s="40"/>
      <c r="H247" s="40"/>
      <c r="I247" s="237"/>
      <c r="J247" s="237"/>
      <c r="K247" s="40"/>
      <c r="L247" s="40"/>
      <c r="M247" s="44"/>
      <c r="N247" s="238"/>
      <c r="O247" s="239"/>
      <c r="P247" s="91"/>
      <c r="Q247" s="91"/>
      <c r="R247" s="91"/>
      <c r="S247" s="91"/>
      <c r="T247" s="91"/>
      <c r="U247" s="91"/>
      <c r="V247" s="91"/>
      <c r="W247" s="91"/>
      <c r="X247" s="92"/>
      <c r="Y247" s="38"/>
      <c r="Z247" s="38"/>
      <c r="AA247" s="38"/>
      <c r="AB247" s="38"/>
      <c r="AC247" s="38"/>
      <c r="AD247" s="38"/>
      <c r="AE247" s="38"/>
      <c r="AT247" s="17" t="s">
        <v>153</v>
      </c>
      <c r="AU247" s="17" t="s">
        <v>87</v>
      </c>
    </row>
    <row r="248" s="2" customFormat="1">
      <c r="A248" s="38"/>
      <c r="B248" s="39"/>
      <c r="C248" s="40"/>
      <c r="D248" s="240" t="s">
        <v>155</v>
      </c>
      <c r="E248" s="40"/>
      <c r="F248" s="241" t="s">
        <v>301</v>
      </c>
      <c r="G248" s="40"/>
      <c r="H248" s="40"/>
      <c r="I248" s="237"/>
      <c r="J248" s="237"/>
      <c r="K248" s="40"/>
      <c r="L248" s="40"/>
      <c r="M248" s="44"/>
      <c r="N248" s="238"/>
      <c r="O248" s="239"/>
      <c r="P248" s="91"/>
      <c r="Q248" s="91"/>
      <c r="R248" s="91"/>
      <c r="S248" s="91"/>
      <c r="T248" s="91"/>
      <c r="U248" s="91"/>
      <c r="V248" s="91"/>
      <c r="W248" s="91"/>
      <c r="X248" s="92"/>
      <c r="Y248" s="38"/>
      <c r="Z248" s="38"/>
      <c r="AA248" s="38"/>
      <c r="AB248" s="38"/>
      <c r="AC248" s="38"/>
      <c r="AD248" s="38"/>
      <c r="AE248" s="38"/>
      <c r="AT248" s="17" t="s">
        <v>155</v>
      </c>
      <c r="AU248" s="17" t="s">
        <v>87</v>
      </c>
    </row>
    <row r="249" s="13" customFormat="1">
      <c r="A249" s="13"/>
      <c r="B249" s="242"/>
      <c r="C249" s="243"/>
      <c r="D249" s="235" t="s">
        <v>157</v>
      </c>
      <c r="E249" s="244" t="s">
        <v>1</v>
      </c>
      <c r="F249" s="245" t="s">
        <v>302</v>
      </c>
      <c r="G249" s="243"/>
      <c r="H249" s="246">
        <v>20.199999999999999</v>
      </c>
      <c r="I249" s="247"/>
      <c r="J249" s="247"/>
      <c r="K249" s="243"/>
      <c r="L249" s="243"/>
      <c r="M249" s="248"/>
      <c r="N249" s="249"/>
      <c r="O249" s="250"/>
      <c r="P249" s="250"/>
      <c r="Q249" s="250"/>
      <c r="R249" s="250"/>
      <c r="S249" s="250"/>
      <c r="T249" s="250"/>
      <c r="U249" s="250"/>
      <c r="V249" s="250"/>
      <c r="W249" s="250"/>
      <c r="X249" s="251"/>
      <c r="Y249" s="13"/>
      <c r="Z249" s="13"/>
      <c r="AA249" s="13"/>
      <c r="AB249" s="13"/>
      <c r="AC249" s="13"/>
      <c r="AD249" s="13"/>
      <c r="AE249" s="13"/>
      <c r="AT249" s="252" t="s">
        <v>157</v>
      </c>
      <c r="AU249" s="252" t="s">
        <v>87</v>
      </c>
      <c r="AV249" s="13" t="s">
        <v>87</v>
      </c>
      <c r="AW249" s="13" t="s">
        <v>5</v>
      </c>
      <c r="AX249" s="13" t="s">
        <v>77</v>
      </c>
      <c r="AY249" s="252" t="s">
        <v>144</v>
      </c>
    </row>
    <row r="250" s="14" customFormat="1">
      <c r="A250" s="14"/>
      <c r="B250" s="253"/>
      <c r="C250" s="254"/>
      <c r="D250" s="235" t="s">
        <v>157</v>
      </c>
      <c r="E250" s="255" t="s">
        <v>1</v>
      </c>
      <c r="F250" s="256" t="s">
        <v>159</v>
      </c>
      <c r="G250" s="254"/>
      <c r="H250" s="257">
        <v>20.199999999999999</v>
      </c>
      <c r="I250" s="258"/>
      <c r="J250" s="258"/>
      <c r="K250" s="254"/>
      <c r="L250" s="254"/>
      <c r="M250" s="259"/>
      <c r="N250" s="260"/>
      <c r="O250" s="261"/>
      <c r="P250" s="261"/>
      <c r="Q250" s="261"/>
      <c r="R250" s="261"/>
      <c r="S250" s="261"/>
      <c r="T250" s="261"/>
      <c r="U250" s="261"/>
      <c r="V250" s="261"/>
      <c r="W250" s="261"/>
      <c r="X250" s="262"/>
      <c r="Y250" s="14"/>
      <c r="Z250" s="14"/>
      <c r="AA250" s="14"/>
      <c r="AB250" s="14"/>
      <c r="AC250" s="14"/>
      <c r="AD250" s="14"/>
      <c r="AE250" s="14"/>
      <c r="AT250" s="263" t="s">
        <v>157</v>
      </c>
      <c r="AU250" s="263" t="s">
        <v>87</v>
      </c>
      <c r="AV250" s="14" t="s">
        <v>151</v>
      </c>
      <c r="AW250" s="14" t="s">
        <v>5</v>
      </c>
      <c r="AX250" s="14" t="s">
        <v>85</v>
      </c>
      <c r="AY250" s="263" t="s">
        <v>144</v>
      </c>
    </row>
    <row r="251" s="2" customFormat="1" ht="24.15" customHeight="1">
      <c r="A251" s="38"/>
      <c r="B251" s="39"/>
      <c r="C251" s="221" t="s">
        <v>303</v>
      </c>
      <c r="D251" s="221" t="s">
        <v>146</v>
      </c>
      <c r="E251" s="222" t="s">
        <v>304</v>
      </c>
      <c r="F251" s="223" t="s">
        <v>305</v>
      </c>
      <c r="G251" s="224" t="s">
        <v>180</v>
      </c>
      <c r="H251" s="225">
        <v>40</v>
      </c>
      <c r="I251" s="226"/>
      <c r="J251" s="226"/>
      <c r="K251" s="227">
        <f>ROUND(P251*H251,2)</f>
        <v>0</v>
      </c>
      <c r="L251" s="223" t="s">
        <v>150</v>
      </c>
      <c r="M251" s="44"/>
      <c r="N251" s="228" t="s">
        <v>1</v>
      </c>
      <c r="O251" s="229" t="s">
        <v>40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91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38"/>
      <c r="Z251" s="38"/>
      <c r="AA251" s="38"/>
      <c r="AB251" s="38"/>
      <c r="AC251" s="38"/>
      <c r="AD251" s="38"/>
      <c r="AE251" s="38"/>
      <c r="AR251" s="233" t="s">
        <v>151</v>
      </c>
      <c r="AT251" s="233" t="s">
        <v>146</v>
      </c>
      <c r="AU251" s="233" t="s">
        <v>87</v>
      </c>
      <c r="AY251" s="17" t="s">
        <v>144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7" t="s">
        <v>85</v>
      </c>
      <c r="BK251" s="234">
        <f>ROUND(P251*H251,2)</f>
        <v>0</v>
      </c>
      <c r="BL251" s="17" t="s">
        <v>151</v>
      </c>
      <c r="BM251" s="233" t="s">
        <v>306</v>
      </c>
    </row>
    <row r="252" s="2" customFormat="1">
      <c r="A252" s="38"/>
      <c r="B252" s="39"/>
      <c r="C252" s="40"/>
      <c r="D252" s="235" t="s">
        <v>153</v>
      </c>
      <c r="E252" s="40"/>
      <c r="F252" s="236" t="s">
        <v>307</v>
      </c>
      <c r="G252" s="40"/>
      <c r="H252" s="40"/>
      <c r="I252" s="237"/>
      <c r="J252" s="237"/>
      <c r="K252" s="40"/>
      <c r="L252" s="40"/>
      <c r="M252" s="44"/>
      <c r="N252" s="238"/>
      <c r="O252" s="239"/>
      <c r="P252" s="91"/>
      <c r="Q252" s="91"/>
      <c r="R252" s="91"/>
      <c r="S252" s="91"/>
      <c r="T252" s="91"/>
      <c r="U252" s="91"/>
      <c r="V252" s="91"/>
      <c r="W252" s="91"/>
      <c r="X252" s="92"/>
      <c r="Y252" s="38"/>
      <c r="Z252" s="38"/>
      <c r="AA252" s="38"/>
      <c r="AB252" s="38"/>
      <c r="AC252" s="38"/>
      <c r="AD252" s="38"/>
      <c r="AE252" s="38"/>
      <c r="AT252" s="17" t="s">
        <v>153</v>
      </c>
      <c r="AU252" s="17" t="s">
        <v>87</v>
      </c>
    </row>
    <row r="253" s="2" customFormat="1">
      <c r="A253" s="38"/>
      <c r="B253" s="39"/>
      <c r="C253" s="40"/>
      <c r="D253" s="240" t="s">
        <v>155</v>
      </c>
      <c r="E253" s="40"/>
      <c r="F253" s="241" t="s">
        <v>308</v>
      </c>
      <c r="G253" s="40"/>
      <c r="H253" s="40"/>
      <c r="I253" s="237"/>
      <c r="J253" s="237"/>
      <c r="K253" s="40"/>
      <c r="L253" s="40"/>
      <c r="M253" s="44"/>
      <c r="N253" s="238"/>
      <c r="O253" s="239"/>
      <c r="P253" s="91"/>
      <c r="Q253" s="91"/>
      <c r="R253" s="91"/>
      <c r="S253" s="91"/>
      <c r="T253" s="91"/>
      <c r="U253" s="91"/>
      <c r="V253" s="91"/>
      <c r="W253" s="91"/>
      <c r="X253" s="92"/>
      <c r="Y253" s="38"/>
      <c r="Z253" s="38"/>
      <c r="AA253" s="38"/>
      <c r="AB253" s="38"/>
      <c r="AC253" s="38"/>
      <c r="AD253" s="38"/>
      <c r="AE253" s="38"/>
      <c r="AT253" s="17" t="s">
        <v>155</v>
      </c>
      <c r="AU253" s="17" t="s">
        <v>87</v>
      </c>
    </row>
    <row r="254" s="13" customFormat="1">
      <c r="A254" s="13"/>
      <c r="B254" s="242"/>
      <c r="C254" s="243"/>
      <c r="D254" s="235" t="s">
        <v>157</v>
      </c>
      <c r="E254" s="244" t="s">
        <v>1</v>
      </c>
      <c r="F254" s="245" t="s">
        <v>309</v>
      </c>
      <c r="G254" s="243"/>
      <c r="H254" s="246">
        <v>40</v>
      </c>
      <c r="I254" s="247"/>
      <c r="J254" s="247"/>
      <c r="K254" s="243"/>
      <c r="L254" s="243"/>
      <c r="M254" s="248"/>
      <c r="N254" s="249"/>
      <c r="O254" s="250"/>
      <c r="P254" s="250"/>
      <c r="Q254" s="250"/>
      <c r="R254" s="250"/>
      <c r="S254" s="250"/>
      <c r="T254" s="250"/>
      <c r="U254" s="250"/>
      <c r="V254" s="250"/>
      <c r="W254" s="250"/>
      <c r="X254" s="251"/>
      <c r="Y254" s="13"/>
      <c r="Z254" s="13"/>
      <c r="AA254" s="13"/>
      <c r="AB254" s="13"/>
      <c r="AC254" s="13"/>
      <c r="AD254" s="13"/>
      <c r="AE254" s="13"/>
      <c r="AT254" s="252" t="s">
        <v>157</v>
      </c>
      <c r="AU254" s="252" t="s">
        <v>87</v>
      </c>
      <c r="AV254" s="13" t="s">
        <v>87</v>
      </c>
      <c r="AW254" s="13" t="s">
        <v>5</v>
      </c>
      <c r="AX254" s="13" t="s">
        <v>77</v>
      </c>
      <c r="AY254" s="252" t="s">
        <v>144</v>
      </c>
    </row>
    <row r="255" s="14" customFormat="1">
      <c r="A255" s="14"/>
      <c r="B255" s="253"/>
      <c r="C255" s="254"/>
      <c r="D255" s="235" t="s">
        <v>157</v>
      </c>
      <c r="E255" s="255" t="s">
        <v>1</v>
      </c>
      <c r="F255" s="256" t="s">
        <v>159</v>
      </c>
      <c r="G255" s="254"/>
      <c r="H255" s="257">
        <v>40</v>
      </c>
      <c r="I255" s="258"/>
      <c r="J255" s="258"/>
      <c r="K255" s="254"/>
      <c r="L255" s="254"/>
      <c r="M255" s="259"/>
      <c r="N255" s="260"/>
      <c r="O255" s="261"/>
      <c r="P255" s="261"/>
      <c r="Q255" s="261"/>
      <c r="R255" s="261"/>
      <c r="S255" s="261"/>
      <c r="T255" s="261"/>
      <c r="U255" s="261"/>
      <c r="V255" s="261"/>
      <c r="W255" s="261"/>
      <c r="X255" s="262"/>
      <c r="Y255" s="14"/>
      <c r="Z255" s="14"/>
      <c r="AA255" s="14"/>
      <c r="AB255" s="14"/>
      <c r="AC255" s="14"/>
      <c r="AD255" s="14"/>
      <c r="AE255" s="14"/>
      <c r="AT255" s="263" t="s">
        <v>157</v>
      </c>
      <c r="AU255" s="263" t="s">
        <v>87</v>
      </c>
      <c r="AV255" s="14" t="s">
        <v>151</v>
      </c>
      <c r="AW255" s="14" t="s">
        <v>5</v>
      </c>
      <c r="AX255" s="14" t="s">
        <v>85</v>
      </c>
      <c r="AY255" s="263" t="s">
        <v>144</v>
      </c>
    </row>
    <row r="256" s="12" customFormat="1" ht="22.8" customHeight="1">
      <c r="A256" s="12"/>
      <c r="B256" s="204"/>
      <c r="C256" s="205"/>
      <c r="D256" s="206" t="s">
        <v>76</v>
      </c>
      <c r="E256" s="219" t="s">
        <v>87</v>
      </c>
      <c r="F256" s="219" t="s">
        <v>310</v>
      </c>
      <c r="G256" s="205"/>
      <c r="H256" s="205"/>
      <c r="I256" s="208"/>
      <c r="J256" s="208"/>
      <c r="K256" s="220">
        <f>BK256</f>
        <v>0</v>
      </c>
      <c r="L256" s="205"/>
      <c r="M256" s="210"/>
      <c r="N256" s="211"/>
      <c r="O256" s="212"/>
      <c r="P256" s="212"/>
      <c r="Q256" s="213">
        <f>SUM(Q257:Q269)</f>
        <v>0</v>
      </c>
      <c r="R256" s="213">
        <f>SUM(R257:R269)</f>
        <v>0</v>
      </c>
      <c r="S256" s="212"/>
      <c r="T256" s="214">
        <f>SUM(T257:T269)</f>
        <v>0</v>
      </c>
      <c r="U256" s="212"/>
      <c r="V256" s="214">
        <f>SUM(V257:V269)</f>
        <v>4.0880000000000001</v>
      </c>
      <c r="W256" s="212"/>
      <c r="X256" s="215">
        <f>SUM(X257:X269)</f>
        <v>0</v>
      </c>
      <c r="Y256" s="12"/>
      <c r="Z256" s="12"/>
      <c r="AA256" s="12"/>
      <c r="AB256" s="12"/>
      <c r="AC256" s="12"/>
      <c r="AD256" s="12"/>
      <c r="AE256" s="12"/>
      <c r="AR256" s="216" t="s">
        <v>85</v>
      </c>
      <c r="AT256" s="217" t="s">
        <v>76</v>
      </c>
      <c r="AU256" s="217" t="s">
        <v>85</v>
      </c>
      <c r="AY256" s="216" t="s">
        <v>144</v>
      </c>
      <c r="BK256" s="218">
        <f>SUM(BK257:BK269)</f>
        <v>0</v>
      </c>
    </row>
    <row r="257" s="2" customFormat="1" ht="44.25" customHeight="1">
      <c r="A257" s="38"/>
      <c r="B257" s="39"/>
      <c r="C257" s="221" t="s">
        <v>311</v>
      </c>
      <c r="D257" s="221" t="s">
        <v>146</v>
      </c>
      <c r="E257" s="222" t="s">
        <v>312</v>
      </c>
      <c r="F257" s="223" t="s">
        <v>313</v>
      </c>
      <c r="G257" s="224" t="s">
        <v>202</v>
      </c>
      <c r="H257" s="225">
        <v>20</v>
      </c>
      <c r="I257" s="226"/>
      <c r="J257" s="226"/>
      <c r="K257" s="227">
        <f>ROUND(P257*H257,2)</f>
        <v>0</v>
      </c>
      <c r="L257" s="223" t="s">
        <v>150</v>
      </c>
      <c r="M257" s="44"/>
      <c r="N257" s="228" t="s">
        <v>1</v>
      </c>
      <c r="O257" s="229" t="s">
        <v>40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91"/>
      <c r="T257" s="231">
        <f>S257*H257</f>
        <v>0</v>
      </c>
      <c r="U257" s="231">
        <v>0.2044</v>
      </c>
      <c r="V257" s="231">
        <f>U257*H257</f>
        <v>4.0880000000000001</v>
      </c>
      <c r="W257" s="231">
        <v>0</v>
      </c>
      <c r="X257" s="232">
        <f>W257*H257</f>
        <v>0</v>
      </c>
      <c r="Y257" s="38"/>
      <c r="Z257" s="38"/>
      <c r="AA257" s="38"/>
      <c r="AB257" s="38"/>
      <c r="AC257" s="38"/>
      <c r="AD257" s="38"/>
      <c r="AE257" s="38"/>
      <c r="AR257" s="233" t="s">
        <v>151</v>
      </c>
      <c r="AT257" s="233" t="s">
        <v>146</v>
      </c>
      <c r="AU257" s="233" t="s">
        <v>87</v>
      </c>
      <c r="AY257" s="17" t="s">
        <v>144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7" t="s">
        <v>85</v>
      </c>
      <c r="BK257" s="234">
        <f>ROUND(P257*H257,2)</f>
        <v>0</v>
      </c>
      <c r="BL257" s="17" t="s">
        <v>151</v>
      </c>
      <c r="BM257" s="233" t="s">
        <v>314</v>
      </c>
    </row>
    <row r="258" s="2" customFormat="1">
      <c r="A258" s="38"/>
      <c r="B258" s="39"/>
      <c r="C258" s="40"/>
      <c r="D258" s="235" t="s">
        <v>153</v>
      </c>
      <c r="E258" s="40"/>
      <c r="F258" s="236" t="s">
        <v>315</v>
      </c>
      <c r="G258" s="40"/>
      <c r="H258" s="40"/>
      <c r="I258" s="237"/>
      <c r="J258" s="237"/>
      <c r="K258" s="40"/>
      <c r="L258" s="40"/>
      <c r="M258" s="44"/>
      <c r="N258" s="238"/>
      <c r="O258" s="239"/>
      <c r="P258" s="91"/>
      <c r="Q258" s="91"/>
      <c r="R258" s="91"/>
      <c r="S258" s="91"/>
      <c r="T258" s="91"/>
      <c r="U258" s="91"/>
      <c r="V258" s="91"/>
      <c r="W258" s="91"/>
      <c r="X258" s="92"/>
      <c r="Y258" s="38"/>
      <c r="Z258" s="38"/>
      <c r="AA258" s="38"/>
      <c r="AB258" s="38"/>
      <c r="AC258" s="38"/>
      <c r="AD258" s="38"/>
      <c r="AE258" s="38"/>
      <c r="AT258" s="17" t="s">
        <v>153</v>
      </c>
      <c r="AU258" s="17" t="s">
        <v>87</v>
      </c>
    </row>
    <row r="259" s="2" customFormat="1">
      <c r="A259" s="38"/>
      <c r="B259" s="39"/>
      <c r="C259" s="40"/>
      <c r="D259" s="240" t="s">
        <v>155</v>
      </c>
      <c r="E259" s="40"/>
      <c r="F259" s="241" t="s">
        <v>316</v>
      </c>
      <c r="G259" s="40"/>
      <c r="H259" s="40"/>
      <c r="I259" s="237"/>
      <c r="J259" s="237"/>
      <c r="K259" s="40"/>
      <c r="L259" s="40"/>
      <c r="M259" s="44"/>
      <c r="N259" s="238"/>
      <c r="O259" s="239"/>
      <c r="P259" s="91"/>
      <c r="Q259" s="91"/>
      <c r="R259" s="91"/>
      <c r="S259" s="91"/>
      <c r="T259" s="91"/>
      <c r="U259" s="91"/>
      <c r="V259" s="91"/>
      <c r="W259" s="91"/>
      <c r="X259" s="92"/>
      <c r="Y259" s="38"/>
      <c r="Z259" s="38"/>
      <c r="AA259" s="38"/>
      <c r="AB259" s="38"/>
      <c r="AC259" s="38"/>
      <c r="AD259" s="38"/>
      <c r="AE259" s="38"/>
      <c r="AT259" s="17" t="s">
        <v>155</v>
      </c>
      <c r="AU259" s="17" t="s">
        <v>87</v>
      </c>
    </row>
    <row r="260" s="2" customFormat="1">
      <c r="A260" s="38"/>
      <c r="B260" s="39"/>
      <c r="C260" s="40"/>
      <c r="D260" s="235" t="s">
        <v>250</v>
      </c>
      <c r="E260" s="40"/>
      <c r="F260" s="264" t="s">
        <v>317</v>
      </c>
      <c r="G260" s="40"/>
      <c r="H260" s="40"/>
      <c r="I260" s="237"/>
      <c r="J260" s="237"/>
      <c r="K260" s="40"/>
      <c r="L260" s="40"/>
      <c r="M260" s="44"/>
      <c r="N260" s="238"/>
      <c r="O260" s="239"/>
      <c r="P260" s="91"/>
      <c r="Q260" s="91"/>
      <c r="R260" s="91"/>
      <c r="S260" s="91"/>
      <c r="T260" s="91"/>
      <c r="U260" s="91"/>
      <c r="V260" s="91"/>
      <c r="W260" s="91"/>
      <c r="X260" s="92"/>
      <c r="Y260" s="38"/>
      <c r="Z260" s="38"/>
      <c r="AA260" s="38"/>
      <c r="AB260" s="38"/>
      <c r="AC260" s="38"/>
      <c r="AD260" s="38"/>
      <c r="AE260" s="38"/>
      <c r="AT260" s="17" t="s">
        <v>250</v>
      </c>
      <c r="AU260" s="17" t="s">
        <v>87</v>
      </c>
    </row>
    <row r="261" s="13" customFormat="1">
      <c r="A261" s="13"/>
      <c r="B261" s="242"/>
      <c r="C261" s="243"/>
      <c r="D261" s="235" t="s">
        <v>157</v>
      </c>
      <c r="E261" s="244" t="s">
        <v>1</v>
      </c>
      <c r="F261" s="245" t="s">
        <v>318</v>
      </c>
      <c r="G261" s="243"/>
      <c r="H261" s="246">
        <v>20</v>
      </c>
      <c r="I261" s="247"/>
      <c r="J261" s="247"/>
      <c r="K261" s="243"/>
      <c r="L261" s="243"/>
      <c r="M261" s="248"/>
      <c r="N261" s="249"/>
      <c r="O261" s="250"/>
      <c r="P261" s="250"/>
      <c r="Q261" s="250"/>
      <c r="R261" s="250"/>
      <c r="S261" s="250"/>
      <c r="T261" s="250"/>
      <c r="U261" s="250"/>
      <c r="V261" s="250"/>
      <c r="W261" s="250"/>
      <c r="X261" s="251"/>
      <c r="Y261" s="13"/>
      <c r="Z261" s="13"/>
      <c r="AA261" s="13"/>
      <c r="AB261" s="13"/>
      <c r="AC261" s="13"/>
      <c r="AD261" s="13"/>
      <c r="AE261" s="13"/>
      <c r="AT261" s="252" t="s">
        <v>157</v>
      </c>
      <c r="AU261" s="252" t="s">
        <v>87</v>
      </c>
      <c r="AV261" s="13" t="s">
        <v>87</v>
      </c>
      <c r="AW261" s="13" t="s">
        <v>5</v>
      </c>
      <c r="AX261" s="13" t="s">
        <v>77</v>
      </c>
      <c r="AY261" s="252" t="s">
        <v>144</v>
      </c>
    </row>
    <row r="262" s="14" customFormat="1">
      <c r="A262" s="14"/>
      <c r="B262" s="253"/>
      <c r="C262" s="254"/>
      <c r="D262" s="235" t="s">
        <v>157</v>
      </c>
      <c r="E262" s="255" t="s">
        <v>1</v>
      </c>
      <c r="F262" s="256" t="s">
        <v>159</v>
      </c>
      <c r="G262" s="254"/>
      <c r="H262" s="257">
        <v>20</v>
      </c>
      <c r="I262" s="258"/>
      <c r="J262" s="258"/>
      <c r="K262" s="254"/>
      <c r="L262" s="254"/>
      <c r="M262" s="259"/>
      <c r="N262" s="260"/>
      <c r="O262" s="261"/>
      <c r="P262" s="261"/>
      <c r="Q262" s="261"/>
      <c r="R262" s="261"/>
      <c r="S262" s="261"/>
      <c r="T262" s="261"/>
      <c r="U262" s="261"/>
      <c r="V262" s="261"/>
      <c r="W262" s="261"/>
      <c r="X262" s="262"/>
      <c r="Y262" s="14"/>
      <c r="Z262" s="14"/>
      <c r="AA262" s="14"/>
      <c r="AB262" s="14"/>
      <c r="AC262" s="14"/>
      <c r="AD262" s="14"/>
      <c r="AE262" s="14"/>
      <c r="AT262" s="263" t="s">
        <v>157</v>
      </c>
      <c r="AU262" s="263" t="s">
        <v>87</v>
      </c>
      <c r="AV262" s="14" t="s">
        <v>151</v>
      </c>
      <c r="AW262" s="14" t="s">
        <v>5</v>
      </c>
      <c r="AX262" s="14" t="s">
        <v>85</v>
      </c>
      <c r="AY262" s="263" t="s">
        <v>144</v>
      </c>
    </row>
    <row r="263" s="2" customFormat="1">
      <c r="A263" s="38"/>
      <c r="B263" s="39"/>
      <c r="C263" s="221" t="s">
        <v>319</v>
      </c>
      <c r="D263" s="221" t="s">
        <v>146</v>
      </c>
      <c r="E263" s="222" t="s">
        <v>320</v>
      </c>
      <c r="F263" s="223" t="s">
        <v>321</v>
      </c>
      <c r="G263" s="224" t="s">
        <v>216</v>
      </c>
      <c r="H263" s="225">
        <v>4.3399999999999999</v>
      </c>
      <c r="I263" s="226"/>
      <c r="J263" s="226"/>
      <c r="K263" s="227">
        <f>ROUND(P263*H263,2)</f>
        <v>0</v>
      </c>
      <c r="L263" s="223" t="s">
        <v>150</v>
      </c>
      <c r="M263" s="44"/>
      <c r="N263" s="228" t="s">
        <v>1</v>
      </c>
      <c r="O263" s="229" t="s">
        <v>40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91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38"/>
      <c r="Z263" s="38"/>
      <c r="AA263" s="38"/>
      <c r="AB263" s="38"/>
      <c r="AC263" s="38"/>
      <c r="AD263" s="38"/>
      <c r="AE263" s="38"/>
      <c r="AR263" s="233" t="s">
        <v>151</v>
      </c>
      <c r="AT263" s="233" t="s">
        <v>146</v>
      </c>
      <c r="AU263" s="233" t="s">
        <v>87</v>
      </c>
      <c r="AY263" s="17" t="s">
        <v>144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7" t="s">
        <v>85</v>
      </c>
      <c r="BK263" s="234">
        <f>ROUND(P263*H263,2)</f>
        <v>0</v>
      </c>
      <c r="BL263" s="17" t="s">
        <v>151</v>
      </c>
      <c r="BM263" s="233" t="s">
        <v>322</v>
      </c>
    </row>
    <row r="264" s="2" customFormat="1">
      <c r="A264" s="38"/>
      <c r="B264" s="39"/>
      <c r="C264" s="40"/>
      <c r="D264" s="235" t="s">
        <v>153</v>
      </c>
      <c r="E264" s="40"/>
      <c r="F264" s="236" t="s">
        <v>323</v>
      </c>
      <c r="G264" s="40"/>
      <c r="H264" s="40"/>
      <c r="I264" s="237"/>
      <c r="J264" s="237"/>
      <c r="K264" s="40"/>
      <c r="L264" s="40"/>
      <c r="M264" s="44"/>
      <c r="N264" s="238"/>
      <c r="O264" s="239"/>
      <c r="P264" s="91"/>
      <c r="Q264" s="91"/>
      <c r="R264" s="91"/>
      <c r="S264" s="91"/>
      <c r="T264" s="91"/>
      <c r="U264" s="91"/>
      <c r="V264" s="91"/>
      <c r="W264" s="91"/>
      <c r="X264" s="92"/>
      <c r="Y264" s="38"/>
      <c r="Z264" s="38"/>
      <c r="AA264" s="38"/>
      <c r="AB264" s="38"/>
      <c r="AC264" s="38"/>
      <c r="AD264" s="38"/>
      <c r="AE264" s="38"/>
      <c r="AT264" s="17" t="s">
        <v>153</v>
      </c>
      <c r="AU264" s="17" t="s">
        <v>87</v>
      </c>
    </row>
    <row r="265" s="2" customFormat="1">
      <c r="A265" s="38"/>
      <c r="B265" s="39"/>
      <c r="C265" s="40"/>
      <c r="D265" s="240" t="s">
        <v>155</v>
      </c>
      <c r="E265" s="40"/>
      <c r="F265" s="241" t="s">
        <v>324</v>
      </c>
      <c r="G265" s="40"/>
      <c r="H265" s="40"/>
      <c r="I265" s="237"/>
      <c r="J265" s="237"/>
      <c r="K265" s="40"/>
      <c r="L265" s="40"/>
      <c r="M265" s="44"/>
      <c r="N265" s="238"/>
      <c r="O265" s="239"/>
      <c r="P265" s="91"/>
      <c r="Q265" s="91"/>
      <c r="R265" s="91"/>
      <c r="S265" s="91"/>
      <c r="T265" s="91"/>
      <c r="U265" s="91"/>
      <c r="V265" s="91"/>
      <c r="W265" s="91"/>
      <c r="X265" s="92"/>
      <c r="Y265" s="38"/>
      <c r="Z265" s="38"/>
      <c r="AA265" s="38"/>
      <c r="AB265" s="38"/>
      <c r="AC265" s="38"/>
      <c r="AD265" s="38"/>
      <c r="AE265" s="38"/>
      <c r="AT265" s="17" t="s">
        <v>155</v>
      </c>
      <c r="AU265" s="17" t="s">
        <v>87</v>
      </c>
    </row>
    <row r="266" s="13" customFormat="1">
      <c r="A266" s="13"/>
      <c r="B266" s="242"/>
      <c r="C266" s="243"/>
      <c r="D266" s="235" t="s">
        <v>157</v>
      </c>
      <c r="E266" s="244" t="s">
        <v>1</v>
      </c>
      <c r="F266" s="245" t="s">
        <v>325</v>
      </c>
      <c r="G266" s="243"/>
      <c r="H266" s="246">
        <v>3.6000000000000001</v>
      </c>
      <c r="I266" s="247"/>
      <c r="J266" s="247"/>
      <c r="K266" s="243"/>
      <c r="L266" s="243"/>
      <c r="M266" s="248"/>
      <c r="N266" s="249"/>
      <c r="O266" s="250"/>
      <c r="P266" s="250"/>
      <c r="Q266" s="250"/>
      <c r="R266" s="250"/>
      <c r="S266" s="250"/>
      <c r="T266" s="250"/>
      <c r="U266" s="250"/>
      <c r="V266" s="250"/>
      <c r="W266" s="250"/>
      <c r="X266" s="251"/>
      <c r="Y266" s="13"/>
      <c r="Z266" s="13"/>
      <c r="AA266" s="13"/>
      <c r="AB266" s="13"/>
      <c r="AC266" s="13"/>
      <c r="AD266" s="13"/>
      <c r="AE266" s="13"/>
      <c r="AT266" s="252" t="s">
        <v>157</v>
      </c>
      <c r="AU266" s="252" t="s">
        <v>87</v>
      </c>
      <c r="AV266" s="13" t="s">
        <v>87</v>
      </c>
      <c r="AW266" s="13" t="s">
        <v>5</v>
      </c>
      <c r="AX266" s="13" t="s">
        <v>77</v>
      </c>
      <c r="AY266" s="252" t="s">
        <v>144</v>
      </c>
    </row>
    <row r="267" s="13" customFormat="1">
      <c r="A267" s="13"/>
      <c r="B267" s="242"/>
      <c r="C267" s="243"/>
      <c r="D267" s="235" t="s">
        <v>157</v>
      </c>
      <c r="E267" s="244" t="s">
        <v>1</v>
      </c>
      <c r="F267" s="245" t="s">
        <v>326</v>
      </c>
      <c r="G267" s="243"/>
      <c r="H267" s="246">
        <v>0.34999999999999998</v>
      </c>
      <c r="I267" s="247"/>
      <c r="J267" s="247"/>
      <c r="K267" s="243"/>
      <c r="L267" s="243"/>
      <c r="M267" s="248"/>
      <c r="N267" s="249"/>
      <c r="O267" s="250"/>
      <c r="P267" s="250"/>
      <c r="Q267" s="250"/>
      <c r="R267" s="250"/>
      <c r="S267" s="250"/>
      <c r="T267" s="250"/>
      <c r="U267" s="250"/>
      <c r="V267" s="250"/>
      <c r="W267" s="250"/>
      <c r="X267" s="251"/>
      <c r="Y267" s="13"/>
      <c r="Z267" s="13"/>
      <c r="AA267" s="13"/>
      <c r="AB267" s="13"/>
      <c r="AC267" s="13"/>
      <c r="AD267" s="13"/>
      <c r="AE267" s="13"/>
      <c r="AT267" s="252" t="s">
        <v>157</v>
      </c>
      <c r="AU267" s="252" t="s">
        <v>87</v>
      </c>
      <c r="AV267" s="13" t="s">
        <v>87</v>
      </c>
      <c r="AW267" s="13" t="s">
        <v>5</v>
      </c>
      <c r="AX267" s="13" t="s">
        <v>77</v>
      </c>
      <c r="AY267" s="252" t="s">
        <v>144</v>
      </c>
    </row>
    <row r="268" s="13" customFormat="1">
      <c r="A268" s="13"/>
      <c r="B268" s="242"/>
      <c r="C268" s="243"/>
      <c r="D268" s="235" t="s">
        <v>157</v>
      </c>
      <c r="E268" s="244" t="s">
        <v>1</v>
      </c>
      <c r="F268" s="245" t="s">
        <v>327</v>
      </c>
      <c r="G268" s="243"/>
      <c r="H268" s="246">
        <v>0.39000000000000001</v>
      </c>
      <c r="I268" s="247"/>
      <c r="J268" s="247"/>
      <c r="K268" s="243"/>
      <c r="L268" s="243"/>
      <c r="M268" s="248"/>
      <c r="N268" s="249"/>
      <c r="O268" s="250"/>
      <c r="P268" s="250"/>
      <c r="Q268" s="250"/>
      <c r="R268" s="250"/>
      <c r="S268" s="250"/>
      <c r="T268" s="250"/>
      <c r="U268" s="250"/>
      <c r="V268" s="250"/>
      <c r="W268" s="250"/>
      <c r="X268" s="251"/>
      <c r="Y268" s="13"/>
      <c r="Z268" s="13"/>
      <c r="AA268" s="13"/>
      <c r="AB268" s="13"/>
      <c r="AC268" s="13"/>
      <c r="AD268" s="13"/>
      <c r="AE268" s="13"/>
      <c r="AT268" s="252" t="s">
        <v>157</v>
      </c>
      <c r="AU268" s="252" t="s">
        <v>87</v>
      </c>
      <c r="AV268" s="13" t="s">
        <v>87</v>
      </c>
      <c r="AW268" s="13" t="s">
        <v>5</v>
      </c>
      <c r="AX268" s="13" t="s">
        <v>77</v>
      </c>
      <c r="AY268" s="252" t="s">
        <v>144</v>
      </c>
    </row>
    <row r="269" s="14" customFormat="1">
      <c r="A269" s="14"/>
      <c r="B269" s="253"/>
      <c r="C269" s="254"/>
      <c r="D269" s="235" t="s">
        <v>157</v>
      </c>
      <c r="E269" s="255" t="s">
        <v>1</v>
      </c>
      <c r="F269" s="256" t="s">
        <v>159</v>
      </c>
      <c r="G269" s="254"/>
      <c r="H269" s="257">
        <v>4.3399999999999999</v>
      </c>
      <c r="I269" s="258"/>
      <c r="J269" s="258"/>
      <c r="K269" s="254"/>
      <c r="L269" s="254"/>
      <c r="M269" s="259"/>
      <c r="N269" s="260"/>
      <c r="O269" s="261"/>
      <c r="P269" s="261"/>
      <c r="Q269" s="261"/>
      <c r="R269" s="261"/>
      <c r="S269" s="261"/>
      <c r="T269" s="261"/>
      <c r="U269" s="261"/>
      <c r="V269" s="261"/>
      <c r="W269" s="261"/>
      <c r="X269" s="262"/>
      <c r="Y269" s="14"/>
      <c r="Z269" s="14"/>
      <c r="AA269" s="14"/>
      <c r="AB269" s="14"/>
      <c r="AC269" s="14"/>
      <c r="AD269" s="14"/>
      <c r="AE269" s="14"/>
      <c r="AT269" s="263" t="s">
        <v>157</v>
      </c>
      <c r="AU269" s="263" t="s">
        <v>87</v>
      </c>
      <c r="AV269" s="14" t="s">
        <v>151</v>
      </c>
      <c r="AW269" s="14" t="s">
        <v>5</v>
      </c>
      <c r="AX269" s="14" t="s">
        <v>85</v>
      </c>
      <c r="AY269" s="263" t="s">
        <v>144</v>
      </c>
    </row>
    <row r="270" s="12" customFormat="1" ht="22.8" customHeight="1">
      <c r="A270" s="12"/>
      <c r="B270" s="204"/>
      <c r="C270" s="205"/>
      <c r="D270" s="206" t="s">
        <v>76</v>
      </c>
      <c r="E270" s="219" t="s">
        <v>166</v>
      </c>
      <c r="F270" s="219" t="s">
        <v>328</v>
      </c>
      <c r="G270" s="205"/>
      <c r="H270" s="205"/>
      <c r="I270" s="208"/>
      <c r="J270" s="208"/>
      <c r="K270" s="220">
        <f>BK270</f>
        <v>0</v>
      </c>
      <c r="L270" s="205"/>
      <c r="M270" s="210"/>
      <c r="N270" s="211"/>
      <c r="O270" s="212"/>
      <c r="P270" s="212"/>
      <c r="Q270" s="213">
        <f>SUM(Q271:Q281)</f>
        <v>0</v>
      </c>
      <c r="R270" s="213">
        <f>SUM(R271:R281)</f>
        <v>0</v>
      </c>
      <c r="S270" s="212"/>
      <c r="T270" s="214">
        <f>SUM(T271:T281)</f>
        <v>0</v>
      </c>
      <c r="U270" s="212"/>
      <c r="V270" s="214">
        <f>SUM(V271:V281)</f>
        <v>3.1762600000000005</v>
      </c>
      <c r="W270" s="212"/>
      <c r="X270" s="215">
        <f>SUM(X271:X281)</f>
        <v>0</v>
      </c>
      <c r="Y270" s="12"/>
      <c r="Z270" s="12"/>
      <c r="AA270" s="12"/>
      <c r="AB270" s="12"/>
      <c r="AC270" s="12"/>
      <c r="AD270" s="12"/>
      <c r="AE270" s="12"/>
      <c r="AR270" s="216" t="s">
        <v>85</v>
      </c>
      <c r="AT270" s="217" t="s">
        <v>76</v>
      </c>
      <c r="AU270" s="217" t="s">
        <v>85</v>
      </c>
      <c r="AY270" s="216" t="s">
        <v>144</v>
      </c>
      <c r="BK270" s="218">
        <f>SUM(BK271:BK281)</f>
        <v>0</v>
      </c>
    </row>
    <row r="271" s="2" customFormat="1" ht="24.15" customHeight="1">
      <c r="A271" s="38"/>
      <c r="B271" s="39"/>
      <c r="C271" s="221" t="s">
        <v>329</v>
      </c>
      <c r="D271" s="221" t="s">
        <v>146</v>
      </c>
      <c r="E271" s="222" t="s">
        <v>330</v>
      </c>
      <c r="F271" s="223" t="s">
        <v>331</v>
      </c>
      <c r="G271" s="224" t="s">
        <v>202</v>
      </c>
      <c r="H271" s="225">
        <v>108</v>
      </c>
      <c r="I271" s="226"/>
      <c r="J271" s="226"/>
      <c r="K271" s="227">
        <f>ROUND(P271*H271,2)</f>
        <v>0</v>
      </c>
      <c r="L271" s="223" t="s">
        <v>1</v>
      </c>
      <c r="M271" s="44"/>
      <c r="N271" s="228" t="s">
        <v>1</v>
      </c>
      <c r="O271" s="229" t="s">
        <v>40</v>
      </c>
      <c r="P271" s="230">
        <f>I271+J271</f>
        <v>0</v>
      </c>
      <c r="Q271" s="230">
        <f>ROUND(I271*H271,2)</f>
        <v>0</v>
      </c>
      <c r="R271" s="230">
        <f>ROUND(J271*H271,2)</f>
        <v>0</v>
      </c>
      <c r="S271" s="91"/>
      <c r="T271" s="231">
        <f>S271*H271</f>
        <v>0</v>
      </c>
      <c r="U271" s="231">
        <v>0</v>
      </c>
      <c r="V271" s="231">
        <f>U271*H271</f>
        <v>0</v>
      </c>
      <c r="W271" s="231">
        <v>0</v>
      </c>
      <c r="X271" s="232">
        <f>W271*H271</f>
        <v>0</v>
      </c>
      <c r="Y271" s="38"/>
      <c r="Z271" s="38"/>
      <c r="AA271" s="38"/>
      <c r="AB271" s="38"/>
      <c r="AC271" s="38"/>
      <c r="AD271" s="38"/>
      <c r="AE271" s="38"/>
      <c r="AR271" s="233" t="s">
        <v>332</v>
      </c>
      <c r="AT271" s="233" t="s">
        <v>146</v>
      </c>
      <c r="AU271" s="233" t="s">
        <v>87</v>
      </c>
      <c r="AY271" s="17" t="s">
        <v>144</v>
      </c>
      <c r="BE271" s="234">
        <f>IF(O271="základní",K271,0)</f>
        <v>0</v>
      </c>
      <c r="BF271" s="234">
        <f>IF(O271="snížená",K271,0)</f>
        <v>0</v>
      </c>
      <c r="BG271" s="234">
        <f>IF(O271="zákl. přenesená",K271,0)</f>
        <v>0</v>
      </c>
      <c r="BH271" s="234">
        <f>IF(O271="sníž. přenesená",K271,0)</f>
        <v>0</v>
      </c>
      <c r="BI271" s="234">
        <f>IF(O271="nulová",K271,0)</f>
        <v>0</v>
      </c>
      <c r="BJ271" s="17" t="s">
        <v>85</v>
      </c>
      <c r="BK271" s="234">
        <f>ROUND(P271*H271,2)</f>
        <v>0</v>
      </c>
      <c r="BL271" s="17" t="s">
        <v>332</v>
      </c>
      <c r="BM271" s="233" t="s">
        <v>333</v>
      </c>
    </row>
    <row r="272" s="2" customFormat="1">
      <c r="A272" s="38"/>
      <c r="B272" s="39"/>
      <c r="C272" s="40"/>
      <c r="D272" s="235" t="s">
        <v>153</v>
      </c>
      <c r="E272" s="40"/>
      <c r="F272" s="236" t="s">
        <v>334</v>
      </c>
      <c r="G272" s="40"/>
      <c r="H272" s="40"/>
      <c r="I272" s="237"/>
      <c r="J272" s="237"/>
      <c r="K272" s="40"/>
      <c r="L272" s="40"/>
      <c r="M272" s="44"/>
      <c r="N272" s="238"/>
      <c r="O272" s="239"/>
      <c r="P272" s="91"/>
      <c r="Q272" s="91"/>
      <c r="R272" s="91"/>
      <c r="S272" s="91"/>
      <c r="T272" s="91"/>
      <c r="U272" s="91"/>
      <c r="V272" s="91"/>
      <c r="W272" s="91"/>
      <c r="X272" s="92"/>
      <c r="Y272" s="38"/>
      <c r="Z272" s="38"/>
      <c r="AA272" s="38"/>
      <c r="AB272" s="38"/>
      <c r="AC272" s="38"/>
      <c r="AD272" s="38"/>
      <c r="AE272" s="38"/>
      <c r="AT272" s="17" t="s">
        <v>153</v>
      </c>
      <c r="AU272" s="17" t="s">
        <v>87</v>
      </c>
    </row>
    <row r="273" s="13" customFormat="1">
      <c r="A273" s="13"/>
      <c r="B273" s="242"/>
      <c r="C273" s="243"/>
      <c r="D273" s="235" t="s">
        <v>157</v>
      </c>
      <c r="E273" s="244" t="s">
        <v>1</v>
      </c>
      <c r="F273" s="245" t="s">
        <v>335</v>
      </c>
      <c r="G273" s="243"/>
      <c r="H273" s="246">
        <v>108</v>
      </c>
      <c r="I273" s="247"/>
      <c r="J273" s="247"/>
      <c r="K273" s="243"/>
      <c r="L273" s="243"/>
      <c r="M273" s="248"/>
      <c r="N273" s="249"/>
      <c r="O273" s="250"/>
      <c r="P273" s="250"/>
      <c r="Q273" s="250"/>
      <c r="R273" s="250"/>
      <c r="S273" s="250"/>
      <c r="T273" s="250"/>
      <c r="U273" s="250"/>
      <c r="V273" s="250"/>
      <c r="W273" s="250"/>
      <c r="X273" s="251"/>
      <c r="Y273" s="13"/>
      <c r="Z273" s="13"/>
      <c r="AA273" s="13"/>
      <c r="AB273" s="13"/>
      <c r="AC273" s="13"/>
      <c r="AD273" s="13"/>
      <c r="AE273" s="13"/>
      <c r="AT273" s="252" t="s">
        <v>157</v>
      </c>
      <c r="AU273" s="252" t="s">
        <v>87</v>
      </c>
      <c r="AV273" s="13" t="s">
        <v>87</v>
      </c>
      <c r="AW273" s="13" t="s">
        <v>5</v>
      </c>
      <c r="AX273" s="13" t="s">
        <v>77</v>
      </c>
      <c r="AY273" s="252" t="s">
        <v>144</v>
      </c>
    </row>
    <row r="274" s="14" customFormat="1">
      <c r="A274" s="14"/>
      <c r="B274" s="253"/>
      <c r="C274" s="254"/>
      <c r="D274" s="235" t="s">
        <v>157</v>
      </c>
      <c r="E274" s="255" t="s">
        <v>1</v>
      </c>
      <c r="F274" s="256" t="s">
        <v>159</v>
      </c>
      <c r="G274" s="254"/>
      <c r="H274" s="257">
        <v>108</v>
      </c>
      <c r="I274" s="258"/>
      <c r="J274" s="258"/>
      <c r="K274" s="254"/>
      <c r="L274" s="254"/>
      <c r="M274" s="259"/>
      <c r="N274" s="260"/>
      <c r="O274" s="261"/>
      <c r="P274" s="261"/>
      <c r="Q274" s="261"/>
      <c r="R274" s="261"/>
      <c r="S274" s="261"/>
      <c r="T274" s="261"/>
      <c r="U274" s="261"/>
      <c r="V274" s="261"/>
      <c r="W274" s="261"/>
      <c r="X274" s="262"/>
      <c r="Y274" s="14"/>
      <c r="Z274" s="14"/>
      <c r="AA274" s="14"/>
      <c r="AB274" s="14"/>
      <c r="AC274" s="14"/>
      <c r="AD274" s="14"/>
      <c r="AE274" s="14"/>
      <c r="AT274" s="263" t="s">
        <v>157</v>
      </c>
      <c r="AU274" s="263" t="s">
        <v>87</v>
      </c>
      <c r="AV274" s="14" t="s">
        <v>151</v>
      </c>
      <c r="AW274" s="14" t="s">
        <v>5</v>
      </c>
      <c r="AX274" s="14" t="s">
        <v>85</v>
      </c>
      <c r="AY274" s="263" t="s">
        <v>144</v>
      </c>
    </row>
    <row r="275" s="2" customFormat="1" ht="16.5" customHeight="1">
      <c r="A275" s="38"/>
      <c r="B275" s="39"/>
      <c r="C275" s="221" t="s">
        <v>336</v>
      </c>
      <c r="D275" s="221" t="s">
        <v>146</v>
      </c>
      <c r="E275" s="222" t="s">
        <v>337</v>
      </c>
      <c r="F275" s="223" t="s">
        <v>338</v>
      </c>
      <c r="G275" s="224" t="s">
        <v>216</v>
      </c>
      <c r="H275" s="225">
        <v>2.1800000000000002</v>
      </c>
      <c r="I275" s="226"/>
      <c r="J275" s="226"/>
      <c r="K275" s="227">
        <f>ROUND(P275*H275,2)</f>
        <v>0</v>
      </c>
      <c r="L275" s="223" t="s">
        <v>1</v>
      </c>
      <c r="M275" s="44"/>
      <c r="N275" s="228" t="s">
        <v>1</v>
      </c>
      <c r="O275" s="229" t="s">
        <v>40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91"/>
      <c r="T275" s="231">
        <f>S275*H275</f>
        <v>0</v>
      </c>
      <c r="U275" s="231">
        <v>0</v>
      </c>
      <c r="V275" s="231">
        <f>U275*H275</f>
        <v>0</v>
      </c>
      <c r="W275" s="231">
        <v>0</v>
      </c>
      <c r="X275" s="232">
        <f>W275*H275</f>
        <v>0</v>
      </c>
      <c r="Y275" s="38"/>
      <c r="Z275" s="38"/>
      <c r="AA275" s="38"/>
      <c r="AB275" s="38"/>
      <c r="AC275" s="38"/>
      <c r="AD275" s="38"/>
      <c r="AE275" s="38"/>
      <c r="AR275" s="233" t="s">
        <v>151</v>
      </c>
      <c r="AT275" s="233" t="s">
        <v>146</v>
      </c>
      <c r="AU275" s="233" t="s">
        <v>87</v>
      </c>
      <c r="AY275" s="17" t="s">
        <v>144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7" t="s">
        <v>85</v>
      </c>
      <c r="BK275" s="234">
        <f>ROUND(P275*H275,2)</f>
        <v>0</v>
      </c>
      <c r="BL275" s="17" t="s">
        <v>151</v>
      </c>
      <c r="BM275" s="233" t="s">
        <v>339</v>
      </c>
    </row>
    <row r="276" s="2" customFormat="1">
      <c r="A276" s="38"/>
      <c r="B276" s="39"/>
      <c r="C276" s="40"/>
      <c r="D276" s="235" t="s">
        <v>153</v>
      </c>
      <c r="E276" s="40"/>
      <c r="F276" s="236" t="s">
        <v>340</v>
      </c>
      <c r="G276" s="40"/>
      <c r="H276" s="40"/>
      <c r="I276" s="237"/>
      <c r="J276" s="237"/>
      <c r="K276" s="40"/>
      <c r="L276" s="40"/>
      <c r="M276" s="44"/>
      <c r="N276" s="238"/>
      <c r="O276" s="239"/>
      <c r="P276" s="91"/>
      <c r="Q276" s="91"/>
      <c r="R276" s="91"/>
      <c r="S276" s="91"/>
      <c r="T276" s="91"/>
      <c r="U276" s="91"/>
      <c r="V276" s="91"/>
      <c r="W276" s="91"/>
      <c r="X276" s="92"/>
      <c r="Y276" s="38"/>
      <c r="Z276" s="38"/>
      <c r="AA276" s="38"/>
      <c r="AB276" s="38"/>
      <c r="AC276" s="38"/>
      <c r="AD276" s="38"/>
      <c r="AE276" s="38"/>
      <c r="AT276" s="17" t="s">
        <v>153</v>
      </c>
      <c r="AU276" s="17" t="s">
        <v>87</v>
      </c>
    </row>
    <row r="277" s="13" customFormat="1">
      <c r="A277" s="13"/>
      <c r="B277" s="242"/>
      <c r="C277" s="243"/>
      <c r="D277" s="235" t="s">
        <v>157</v>
      </c>
      <c r="E277" s="244" t="s">
        <v>1</v>
      </c>
      <c r="F277" s="245" t="s">
        <v>341</v>
      </c>
      <c r="G277" s="243"/>
      <c r="H277" s="246">
        <v>2.1800000000000002</v>
      </c>
      <c r="I277" s="247"/>
      <c r="J277" s="247"/>
      <c r="K277" s="243"/>
      <c r="L277" s="243"/>
      <c r="M277" s="248"/>
      <c r="N277" s="249"/>
      <c r="O277" s="250"/>
      <c r="P277" s="250"/>
      <c r="Q277" s="250"/>
      <c r="R277" s="250"/>
      <c r="S277" s="250"/>
      <c r="T277" s="250"/>
      <c r="U277" s="250"/>
      <c r="V277" s="250"/>
      <c r="W277" s="250"/>
      <c r="X277" s="251"/>
      <c r="Y277" s="13"/>
      <c r="Z277" s="13"/>
      <c r="AA277" s="13"/>
      <c r="AB277" s="13"/>
      <c r="AC277" s="13"/>
      <c r="AD277" s="13"/>
      <c r="AE277" s="13"/>
      <c r="AT277" s="252" t="s">
        <v>157</v>
      </c>
      <c r="AU277" s="252" t="s">
        <v>87</v>
      </c>
      <c r="AV277" s="13" t="s">
        <v>87</v>
      </c>
      <c r="AW277" s="13" t="s">
        <v>5</v>
      </c>
      <c r="AX277" s="13" t="s">
        <v>77</v>
      </c>
      <c r="AY277" s="252" t="s">
        <v>144</v>
      </c>
    </row>
    <row r="278" s="14" customFormat="1">
      <c r="A278" s="14"/>
      <c r="B278" s="253"/>
      <c r="C278" s="254"/>
      <c r="D278" s="235" t="s">
        <v>157</v>
      </c>
      <c r="E278" s="255" t="s">
        <v>1</v>
      </c>
      <c r="F278" s="256" t="s">
        <v>159</v>
      </c>
      <c r="G278" s="254"/>
      <c r="H278" s="257">
        <v>2.1800000000000002</v>
      </c>
      <c r="I278" s="258"/>
      <c r="J278" s="258"/>
      <c r="K278" s="254"/>
      <c r="L278" s="254"/>
      <c r="M278" s="259"/>
      <c r="N278" s="260"/>
      <c r="O278" s="261"/>
      <c r="P278" s="261"/>
      <c r="Q278" s="261"/>
      <c r="R278" s="261"/>
      <c r="S278" s="261"/>
      <c r="T278" s="261"/>
      <c r="U278" s="261"/>
      <c r="V278" s="261"/>
      <c r="W278" s="261"/>
      <c r="X278" s="262"/>
      <c r="Y278" s="14"/>
      <c r="Z278" s="14"/>
      <c r="AA278" s="14"/>
      <c r="AB278" s="14"/>
      <c r="AC278" s="14"/>
      <c r="AD278" s="14"/>
      <c r="AE278" s="14"/>
      <c r="AT278" s="263" t="s">
        <v>157</v>
      </c>
      <c r="AU278" s="263" t="s">
        <v>87</v>
      </c>
      <c r="AV278" s="14" t="s">
        <v>151</v>
      </c>
      <c r="AW278" s="14" t="s">
        <v>5</v>
      </c>
      <c r="AX278" s="14" t="s">
        <v>85</v>
      </c>
      <c r="AY278" s="263" t="s">
        <v>144</v>
      </c>
    </row>
    <row r="279" s="2" customFormat="1">
      <c r="A279" s="38"/>
      <c r="B279" s="39"/>
      <c r="C279" s="276" t="s">
        <v>342</v>
      </c>
      <c r="D279" s="276" t="s">
        <v>343</v>
      </c>
      <c r="E279" s="277" t="s">
        <v>344</v>
      </c>
      <c r="F279" s="278" t="s">
        <v>345</v>
      </c>
      <c r="G279" s="279" t="s">
        <v>216</v>
      </c>
      <c r="H279" s="280">
        <v>2.1800000000000002</v>
      </c>
      <c r="I279" s="281"/>
      <c r="J279" s="282"/>
      <c r="K279" s="283">
        <f>ROUND(P279*H279,2)</f>
        <v>0</v>
      </c>
      <c r="L279" s="278" t="s">
        <v>150</v>
      </c>
      <c r="M279" s="284"/>
      <c r="N279" s="285" t="s">
        <v>1</v>
      </c>
      <c r="O279" s="229" t="s">
        <v>40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91"/>
      <c r="T279" s="231">
        <f>S279*H279</f>
        <v>0</v>
      </c>
      <c r="U279" s="231">
        <v>1.4570000000000001</v>
      </c>
      <c r="V279" s="231">
        <f>U279*H279</f>
        <v>3.1762600000000005</v>
      </c>
      <c r="W279" s="231">
        <v>0</v>
      </c>
      <c r="X279" s="232">
        <f>W279*H279</f>
        <v>0</v>
      </c>
      <c r="Y279" s="38"/>
      <c r="Z279" s="38"/>
      <c r="AA279" s="38"/>
      <c r="AB279" s="38"/>
      <c r="AC279" s="38"/>
      <c r="AD279" s="38"/>
      <c r="AE279" s="38"/>
      <c r="AR279" s="233" t="s">
        <v>199</v>
      </c>
      <c r="AT279" s="233" t="s">
        <v>343</v>
      </c>
      <c r="AU279" s="233" t="s">
        <v>87</v>
      </c>
      <c r="AY279" s="17" t="s">
        <v>144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7" t="s">
        <v>85</v>
      </c>
      <c r="BK279" s="234">
        <f>ROUND(P279*H279,2)</f>
        <v>0</v>
      </c>
      <c r="BL279" s="17" t="s">
        <v>151</v>
      </c>
      <c r="BM279" s="233" t="s">
        <v>346</v>
      </c>
    </row>
    <row r="280" s="2" customFormat="1">
      <c r="A280" s="38"/>
      <c r="B280" s="39"/>
      <c r="C280" s="40"/>
      <c r="D280" s="235" t="s">
        <v>153</v>
      </c>
      <c r="E280" s="40"/>
      <c r="F280" s="236" t="s">
        <v>345</v>
      </c>
      <c r="G280" s="40"/>
      <c r="H280" s="40"/>
      <c r="I280" s="237"/>
      <c r="J280" s="237"/>
      <c r="K280" s="40"/>
      <c r="L280" s="40"/>
      <c r="M280" s="44"/>
      <c r="N280" s="238"/>
      <c r="O280" s="239"/>
      <c r="P280" s="91"/>
      <c r="Q280" s="91"/>
      <c r="R280" s="91"/>
      <c r="S280" s="91"/>
      <c r="T280" s="91"/>
      <c r="U280" s="91"/>
      <c r="V280" s="91"/>
      <c r="W280" s="91"/>
      <c r="X280" s="92"/>
      <c r="Y280" s="38"/>
      <c r="Z280" s="38"/>
      <c r="AA280" s="38"/>
      <c r="AB280" s="38"/>
      <c r="AC280" s="38"/>
      <c r="AD280" s="38"/>
      <c r="AE280" s="38"/>
      <c r="AT280" s="17" t="s">
        <v>153</v>
      </c>
      <c r="AU280" s="17" t="s">
        <v>87</v>
      </c>
    </row>
    <row r="281" s="13" customFormat="1">
      <c r="A281" s="13"/>
      <c r="B281" s="242"/>
      <c r="C281" s="243"/>
      <c r="D281" s="235" t="s">
        <v>157</v>
      </c>
      <c r="E281" s="244" t="s">
        <v>1</v>
      </c>
      <c r="F281" s="245" t="s">
        <v>347</v>
      </c>
      <c r="G281" s="243"/>
      <c r="H281" s="246">
        <v>2.1800000000000002</v>
      </c>
      <c r="I281" s="247"/>
      <c r="J281" s="247"/>
      <c r="K281" s="243"/>
      <c r="L281" s="243"/>
      <c r="M281" s="248"/>
      <c r="N281" s="249"/>
      <c r="O281" s="250"/>
      <c r="P281" s="250"/>
      <c r="Q281" s="250"/>
      <c r="R281" s="250"/>
      <c r="S281" s="250"/>
      <c r="T281" s="250"/>
      <c r="U281" s="250"/>
      <c r="V281" s="250"/>
      <c r="W281" s="250"/>
      <c r="X281" s="251"/>
      <c r="Y281" s="13"/>
      <c r="Z281" s="13"/>
      <c r="AA281" s="13"/>
      <c r="AB281" s="13"/>
      <c r="AC281" s="13"/>
      <c r="AD281" s="13"/>
      <c r="AE281" s="13"/>
      <c r="AT281" s="252" t="s">
        <v>157</v>
      </c>
      <c r="AU281" s="252" t="s">
        <v>87</v>
      </c>
      <c r="AV281" s="13" t="s">
        <v>87</v>
      </c>
      <c r="AW281" s="13" t="s">
        <v>5</v>
      </c>
      <c r="AX281" s="13" t="s">
        <v>85</v>
      </c>
      <c r="AY281" s="252" t="s">
        <v>144</v>
      </c>
    </row>
    <row r="282" s="12" customFormat="1" ht="22.8" customHeight="1">
      <c r="A282" s="12"/>
      <c r="B282" s="204"/>
      <c r="C282" s="205"/>
      <c r="D282" s="206" t="s">
        <v>76</v>
      </c>
      <c r="E282" s="219" t="s">
        <v>151</v>
      </c>
      <c r="F282" s="219" t="s">
        <v>348</v>
      </c>
      <c r="G282" s="205"/>
      <c r="H282" s="205"/>
      <c r="I282" s="208"/>
      <c r="J282" s="208"/>
      <c r="K282" s="220">
        <f>BK282</f>
        <v>0</v>
      </c>
      <c r="L282" s="205"/>
      <c r="M282" s="210"/>
      <c r="N282" s="211"/>
      <c r="O282" s="212"/>
      <c r="P282" s="212"/>
      <c r="Q282" s="213">
        <f>SUM(Q283:Q294)</f>
        <v>0</v>
      </c>
      <c r="R282" s="213">
        <f>SUM(R283:R294)</f>
        <v>0</v>
      </c>
      <c r="S282" s="212"/>
      <c r="T282" s="214">
        <f>SUM(T283:T294)</f>
        <v>0</v>
      </c>
      <c r="U282" s="212"/>
      <c r="V282" s="214">
        <f>SUM(V283:V294)</f>
        <v>45.989324430000003</v>
      </c>
      <c r="W282" s="212"/>
      <c r="X282" s="215">
        <f>SUM(X283:X294)</f>
        <v>0</v>
      </c>
      <c r="Y282" s="12"/>
      <c r="Z282" s="12"/>
      <c r="AA282" s="12"/>
      <c r="AB282" s="12"/>
      <c r="AC282" s="12"/>
      <c r="AD282" s="12"/>
      <c r="AE282" s="12"/>
      <c r="AR282" s="216" t="s">
        <v>85</v>
      </c>
      <c r="AT282" s="217" t="s">
        <v>76</v>
      </c>
      <c r="AU282" s="217" t="s">
        <v>85</v>
      </c>
      <c r="AY282" s="216" t="s">
        <v>144</v>
      </c>
      <c r="BK282" s="218">
        <f>SUM(BK283:BK294)</f>
        <v>0</v>
      </c>
    </row>
    <row r="283" s="2" customFormat="1" ht="24.15" customHeight="1">
      <c r="A283" s="38"/>
      <c r="B283" s="39"/>
      <c r="C283" s="221" t="s">
        <v>349</v>
      </c>
      <c r="D283" s="221" t="s">
        <v>146</v>
      </c>
      <c r="E283" s="222" t="s">
        <v>350</v>
      </c>
      <c r="F283" s="223" t="s">
        <v>351</v>
      </c>
      <c r="G283" s="224" t="s">
        <v>216</v>
      </c>
      <c r="H283" s="225">
        <v>4</v>
      </c>
      <c r="I283" s="226"/>
      <c r="J283" s="226"/>
      <c r="K283" s="227">
        <f>ROUND(P283*H283,2)</f>
        <v>0</v>
      </c>
      <c r="L283" s="223" t="s">
        <v>1</v>
      </c>
      <c r="M283" s="44"/>
      <c r="N283" s="228" t="s">
        <v>1</v>
      </c>
      <c r="O283" s="229" t="s">
        <v>40</v>
      </c>
      <c r="P283" s="230">
        <f>I283+J283</f>
        <v>0</v>
      </c>
      <c r="Q283" s="230">
        <f>ROUND(I283*H283,2)</f>
        <v>0</v>
      </c>
      <c r="R283" s="230">
        <f>ROUND(J283*H283,2)</f>
        <v>0</v>
      </c>
      <c r="S283" s="91"/>
      <c r="T283" s="231">
        <f>S283*H283</f>
        <v>0</v>
      </c>
      <c r="U283" s="231">
        <v>1.8907700000000001</v>
      </c>
      <c r="V283" s="231">
        <f>U283*H283</f>
        <v>7.5630800000000002</v>
      </c>
      <c r="W283" s="231">
        <v>0</v>
      </c>
      <c r="X283" s="232">
        <f>W283*H283</f>
        <v>0</v>
      </c>
      <c r="Y283" s="38"/>
      <c r="Z283" s="38"/>
      <c r="AA283" s="38"/>
      <c r="AB283" s="38"/>
      <c r="AC283" s="38"/>
      <c r="AD283" s="38"/>
      <c r="AE283" s="38"/>
      <c r="AR283" s="233" t="s">
        <v>151</v>
      </c>
      <c r="AT283" s="233" t="s">
        <v>146</v>
      </c>
      <c r="AU283" s="233" t="s">
        <v>87</v>
      </c>
      <c r="AY283" s="17" t="s">
        <v>144</v>
      </c>
      <c r="BE283" s="234">
        <f>IF(O283="základní",K283,0)</f>
        <v>0</v>
      </c>
      <c r="BF283" s="234">
        <f>IF(O283="snížená",K283,0)</f>
        <v>0</v>
      </c>
      <c r="BG283" s="234">
        <f>IF(O283="zákl. přenesená",K283,0)</f>
        <v>0</v>
      </c>
      <c r="BH283" s="234">
        <f>IF(O283="sníž. přenesená",K283,0)</f>
        <v>0</v>
      </c>
      <c r="BI283" s="234">
        <f>IF(O283="nulová",K283,0)</f>
        <v>0</v>
      </c>
      <c r="BJ283" s="17" t="s">
        <v>85</v>
      </c>
      <c r="BK283" s="234">
        <f>ROUND(P283*H283,2)</f>
        <v>0</v>
      </c>
      <c r="BL283" s="17" t="s">
        <v>151</v>
      </c>
      <c r="BM283" s="233" t="s">
        <v>352</v>
      </c>
    </row>
    <row r="284" s="2" customFormat="1">
      <c r="A284" s="38"/>
      <c r="B284" s="39"/>
      <c r="C284" s="40"/>
      <c r="D284" s="235" t="s">
        <v>153</v>
      </c>
      <c r="E284" s="40"/>
      <c r="F284" s="236" t="s">
        <v>351</v>
      </c>
      <c r="G284" s="40"/>
      <c r="H284" s="40"/>
      <c r="I284" s="237"/>
      <c r="J284" s="237"/>
      <c r="K284" s="40"/>
      <c r="L284" s="40"/>
      <c r="M284" s="44"/>
      <c r="N284" s="238"/>
      <c r="O284" s="239"/>
      <c r="P284" s="91"/>
      <c r="Q284" s="91"/>
      <c r="R284" s="91"/>
      <c r="S284" s="91"/>
      <c r="T284" s="91"/>
      <c r="U284" s="91"/>
      <c r="V284" s="91"/>
      <c r="W284" s="91"/>
      <c r="X284" s="92"/>
      <c r="Y284" s="38"/>
      <c r="Z284" s="38"/>
      <c r="AA284" s="38"/>
      <c r="AB284" s="38"/>
      <c r="AC284" s="38"/>
      <c r="AD284" s="38"/>
      <c r="AE284" s="38"/>
      <c r="AT284" s="17" t="s">
        <v>153</v>
      </c>
      <c r="AU284" s="17" t="s">
        <v>87</v>
      </c>
    </row>
    <row r="285" s="13" customFormat="1">
      <c r="A285" s="13"/>
      <c r="B285" s="242"/>
      <c r="C285" s="243"/>
      <c r="D285" s="235" t="s">
        <v>157</v>
      </c>
      <c r="E285" s="244" t="s">
        <v>1</v>
      </c>
      <c r="F285" s="245" t="s">
        <v>353</v>
      </c>
      <c r="G285" s="243"/>
      <c r="H285" s="246">
        <v>4</v>
      </c>
      <c r="I285" s="247"/>
      <c r="J285" s="247"/>
      <c r="K285" s="243"/>
      <c r="L285" s="243"/>
      <c r="M285" s="248"/>
      <c r="N285" s="249"/>
      <c r="O285" s="250"/>
      <c r="P285" s="250"/>
      <c r="Q285" s="250"/>
      <c r="R285" s="250"/>
      <c r="S285" s="250"/>
      <c r="T285" s="250"/>
      <c r="U285" s="250"/>
      <c r="V285" s="250"/>
      <c r="W285" s="250"/>
      <c r="X285" s="251"/>
      <c r="Y285" s="13"/>
      <c r="Z285" s="13"/>
      <c r="AA285" s="13"/>
      <c r="AB285" s="13"/>
      <c r="AC285" s="13"/>
      <c r="AD285" s="13"/>
      <c r="AE285" s="13"/>
      <c r="AT285" s="252" t="s">
        <v>157</v>
      </c>
      <c r="AU285" s="252" t="s">
        <v>87</v>
      </c>
      <c r="AV285" s="13" t="s">
        <v>87</v>
      </c>
      <c r="AW285" s="13" t="s">
        <v>5</v>
      </c>
      <c r="AX285" s="13" t="s">
        <v>77</v>
      </c>
      <c r="AY285" s="252" t="s">
        <v>144</v>
      </c>
    </row>
    <row r="286" s="14" customFormat="1">
      <c r="A286" s="14"/>
      <c r="B286" s="253"/>
      <c r="C286" s="254"/>
      <c r="D286" s="235" t="s">
        <v>157</v>
      </c>
      <c r="E286" s="255" t="s">
        <v>1</v>
      </c>
      <c r="F286" s="256" t="s">
        <v>159</v>
      </c>
      <c r="G286" s="254"/>
      <c r="H286" s="257">
        <v>4</v>
      </c>
      <c r="I286" s="258"/>
      <c r="J286" s="258"/>
      <c r="K286" s="254"/>
      <c r="L286" s="254"/>
      <c r="M286" s="259"/>
      <c r="N286" s="260"/>
      <c r="O286" s="261"/>
      <c r="P286" s="261"/>
      <c r="Q286" s="261"/>
      <c r="R286" s="261"/>
      <c r="S286" s="261"/>
      <c r="T286" s="261"/>
      <c r="U286" s="261"/>
      <c r="V286" s="261"/>
      <c r="W286" s="261"/>
      <c r="X286" s="262"/>
      <c r="Y286" s="14"/>
      <c r="Z286" s="14"/>
      <c r="AA286" s="14"/>
      <c r="AB286" s="14"/>
      <c r="AC286" s="14"/>
      <c r="AD286" s="14"/>
      <c r="AE286" s="14"/>
      <c r="AT286" s="263" t="s">
        <v>157</v>
      </c>
      <c r="AU286" s="263" t="s">
        <v>87</v>
      </c>
      <c r="AV286" s="14" t="s">
        <v>151</v>
      </c>
      <c r="AW286" s="14" t="s">
        <v>5</v>
      </c>
      <c r="AX286" s="14" t="s">
        <v>85</v>
      </c>
      <c r="AY286" s="263" t="s">
        <v>144</v>
      </c>
    </row>
    <row r="287" s="2" customFormat="1" ht="24.15" customHeight="1">
      <c r="A287" s="38"/>
      <c r="B287" s="39"/>
      <c r="C287" s="276" t="s">
        <v>354</v>
      </c>
      <c r="D287" s="276" t="s">
        <v>343</v>
      </c>
      <c r="E287" s="277" t="s">
        <v>355</v>
      </c>
      <c r="F287" s="278" t="s">
        <v>356</v>
      </c>
      <c r="G287" s="279" t="s">
        <v>286</v>
      </c>
      <c r="H287" s="280">
        <v>38.380000000000003</v>
      </c>
      <c r="I287" s="281"/>
      <c r="J287" s="282"/>
      <c r="K287" s="283">
        <f>ROUND(P287*H287,2)</f>
        <v>0</v>
      </c>
      <c r="L287" s="278" t="s">
        <v>150</v>
      </c>
      <c r="M287" s="284"/>
      <c r="N287" s="285" t="s">
        <v>1</v>
      </c>
      <c r="O287" s="229" t="s">
        <v>40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91"/>
      <c r="T287" s="231">
        <f>S287*H287</f>
        <v>0</v>
      </c>
      <c r="U287" s="231">
        <v>1</v>
      </c>
      <c r="V287" s="231">
        <f>U287*H287</f>
        <v>38.380000000000003</v>
      </c>
      <c r="W287" s="231">
        <v>0</v>
      </c>
      <c r="X287" s="232">
        <f>W287*H287</f>
        <v>0</v>
      </c>
      <c r="Y287" s="38"/>
      <c r="Z287" s="38"/>
      <c r="AA287" s="38"/>
      <c r="AB287" s="38"/>
      <c r="AC287" s="38"/>
      <c r="AD287" s="38"/>
      <c r="AE287" s="38"/>
      <c r="AR287" s="233" t="s">
        <v>199</v>
      </c>
      <c r="AT287" s="233" t="s">
        <v>343</v>
      </c>
      <c r="AU287" s="233" t="s">
        <v>87</v>
      </c>
      <c r="AY287" s="17" t="s">
        <v>144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7" t="s">
        <v>85</v>
      </c>
      <c r="BK287" s="234">
        <f>ROUND(P287*H287,2)</f>
        <v>0</v>
      </c>
      <c r="BL287" s="17" t="s">
        <v>151</v>
      </c>
      <c r="BM287" s="233" t="s">
        <v>357</v>
      </c>
    </row>
    <row r="288" s="2" customFormat="1">
      <c r="A288" s="38"/>
      <c r="B288" s="39"/>
      <c r="C288" s="40"/>
      <c r="D288" s="235" t="s">
        <v>153</v>
      </c>
      <c r="E288" s="40"/>
      <c r="F288" s="236" t="s">
        <v>358</v>
      </c>
      <c r="G288" s="40"/>
      <c r="H288" s="40"/>
      <c r="I288" s="237"/>
      <c r="J288" s="237"/>
      <c r="K288" s="40"/>
      <c r="L288" s="40"/>
      <c r="M288" s="44"/>
      <c r="N288" s="238"/>
      <c r="O288" s="239"/>
      <c r="P288" s="91"/>
      <c r="Q288" s="91"/>
      <c r="R288" s="91"/>
      <c r="S288" s="91"/>
      <c r="T288" s="91"/>
      <c r="U288" s="91"/>
      <c r="V288" s="91"/>
      <c r="W288" s="91"/>
      <c r="X288" s="92"/>
      <c r="Y288" s="38"/>
      <c r="Z288" s="38"/>
      <c r="AA288" s="38"/>
      <c r="AB288" s="38"/>
      <c r="AC288" s="38"/>
      <c r="AD288" s="38"/>
      <c r="AE288" s="38"/>
      <c r="AT288" s="17" t="s">
        <v>153</v>
      </c>
      <c r="AU288" s="17" t="s">
        <v>87</v>
      </c>
    </row>
    <row r="289" s="2" customFormat="1" ht="24.15" customHeight="1">
      <c r="A289" s="38"/>
      <c r="B289" s="39"/>
      <c r="C289" s="221" t="s">
        <v>359</v>
      </c>
      <c r="D289" s="221" t="s">
        <v>146</v>
      </c>
      <c r="E289" s="222" t="s">
        <v>360</v>
      </c>
      <c r="F289" s="223" t="s">
        <v>361</v>
      </c>
      <c r="G289" s="224" t="s">
        <v>180</v>
      </c>
      <c r="H289" s="225">
        <v>7.2370000000000001</v>
      </c>
      <c r="I289" s="226"/>
      <c r="J289" s="226"/>
      <c r="K289" s="227">
        <f>ROUND(P289*H289,2)</f>
        <v>0</v>
      </c>
      <c r="L289" s="223" t="s">
        <v>1</v>
      </c>
      <c r="M289" s="44"/>
      <c r="N289" s="228" t="s">
        <v>1</v>
      </c>
      <c r="O289" s="229" t="s">
        <v>40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91"/>
      <c r="T289" s="231">
        <f>S289*H289</f>
        <v>0</v>
      </c>
      <c r="U289" s="231">
        <v>0.0063899999999999998</v>
      </c>
      <c r="V289" s="231">
        <f>U289*H289</f>
        <v>0.046244429999999996</v>
      </c>
      <c r="W289" s="231">
        <v>0</v>
      </c>
      <c r="X289" s="232">
        <f>W289*H289</f>
        <v>0</v>
      </c>
      <c r="Y289" s="38"/>
      <c r="Z289" s="38"/>
      <c r="AA289" s="38"/>
      <c r="AB289" s="38"/>
      <c r="AC289" s="38"/>
      <c r="AD289" s="38"/>
      <c r="AE289" s="38"/>
      <c r="AR289" s="233" t="s">
        <v>151</v>
      </c>
      <c r="AT289" s="233" t="s">
        <v>146</v>
      </c>
      <c r="AU289" s="233" t="s">
        <v>87</v>
      </c>
      <c r="AY289" s="17" t="s">
        <v>144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7" t="s">
        <v>85</v>
      </c>
      <c r="BK289" s="234">
        <f>ROUND(P289*H289,2)</f>
        <v>0</v>
      </c>
      <c r="BL289" s="17" t="s">
        <v>151</v>
      </c>
      <c r="BM289" s="233" t="s">
        <v>362</v>
      </c>
    </row>
    <row r="290" s="2" customFormat="1">
      <c r="A290" s="38"/>
      <c r="B290" s="39"/>
      <c r="C290" s="40"/>
      <c r="D290" s="235" t="s">
        <v>153</v>
      </c>
      <c r="E290" s="40"/>
      <c r="F290" s="236" t="s">
        <v>363</v>
      </c>
      <c r="G290" s="40"/>
      <c r="H290" s="40"/>
      <c r="I290" s="237"/>
      <c r="J290" s="237"/>
      <c r="K290" s="40"/>
      <c r="L290" s="40"/>
      <c r="M290" s="44"/>
      <c r="N290" s="238"/>
      <c r="O290" s="239"/>
      <c r="P290" s="91"/>
      <c r="Q290" s="91"/>
      <c r="R290" s="91"/>
      <c r="S290" s="91"/>
      <c r="T290" s="91"/>
      <c r="U290" s="91"/>
      <c r="V290" s="91"/>
      <c r="W290" s="91"/>
      <c r="X290" s="92"/>
      <c r="Y290" s="38"/>
      <c r="Z290" s="38"/>
      <c r="AA290" s="38"/>
      <c r="AB290" s="38"/>
      <c r="AC290" s="38"/>
      <c r="AD290" s="38"/>
      <c r="AE290" s="38"/>
      <c r="AT290" s="17" t="s">
        <v>153</v>
      </c>
      <c r="AU290" s="17" t="s">
        <v>87</v>
      </c>
    </row>
    <row r="291" s="13" customFormat="1">
      <c r="A291" s="13"/>
      <c r="B291" s="242"/>
      <c r="C291" s="243"/>
      <c r="D291" s="235" t="s">
        <v>157</v>
      </c>
      <c r="E291" s="244" t="s">
        <v>1</v>
      </c>
      <c r="F291" s="245" t="s">
        <v>364</v>
      </c>
      <c r="G291" s="243"/>
      <c r="H291" s="246">
        <v>5.6159999999999997</v>
      </c>
      <c r="I291" s="247"/>
      <c r="J291" s="247"/>
      <c r="K291" s="243"/>
      <c r="L291" s="243"/>
      <c r="M291" s="248"/>
      <c r="N291" s="249"/>
      <c r="O291" s="250"/>
      <c r="P291" s="250"/>
      <c r="Q291" s="250"/>
      <c r="R291" s="250"/>
      <c r="S291" s="250"/>
      <c r="T291" s="250"/>
      <c r="U291" s="250"/>
      <c r="V291" s="250"/>
      <c r="W291" s="250"/>
      <c r="X291" s="251"/>
      <c r="Y291" s="13"/>
      <c r="Z291" s="13"/>
      <c r="AA291" s="13"/>
      <c r="AB291" s="13"/>
      <c r="AC291" s="13"/>
      <c r="AD291" s="13"/>
      <c r="AE291" s="13"/>
      <c r="AT291" s="252" t="s">
        <v>157</v>
      </c>
      <c r="AU291" s="252" t="s">
        <v>87</v>
      </c>
      <c r="AV291" s="13" t="s">
        <v>87</v>
      </c>
      <c r="AW291" s="13" t="s">
        <v>5</v>
      </c>
      <c r="AX291" s="13" t="s">
        <v>77</v>
      </c>
      <c r="AY291" s="252" t="s">
        <v>144</v>
      </c>
    </row>
    <row r="292" s="13" customFormat="1">
      <c r="A292" s="13"/>
      <c r="B292" s="242"/>
      <c r="C292" s="243"/>
      <c r="D292" s="235" t="s">
        <v>157</v>
      </c>
      <c r="E292" s="244" t="s">
        <v>1</v>
      </c>
      <c r="F292" s="245" t="s">
        <v>365</v>
      </c>
      <c r="G292" s="243"/>
      <c r="H292" s="246">
        <v>0.627</v>
      </c>
      <c r="I292" s="247"/>
      <c r="J292" s="247"/>
      <c r="K292" s="243"/>
      <c r="L292" s="243"/>
      <c r="M292" s="248"/>
      <c r="N292" s="249"/>
      <c r="O292" s="250"/>
      <c r="P292" s="250"/>
      <c r="Q292" s="250"/>
      <c r="R292" s="250"/>
      <c r="S292" s="250"/>
      <c r="T292" s="250"/>
      <c r="U292" s="250"/>
      <c r="V292" s="250"/>
      <c r="W292" s="250"/>
      <c r="X292" s="251"/>
      <c r="Y292" s="13"/>
      <c r="Z292" s="13"/>
      <c r="AA292" s="13"/>
      <c r="AB292" s="13"/>
      <c r="AC292" s="13"/>
      <c r="AD292" s="13"/>
      <c r="AE292" s="13"/>
      <c r="AT292" s="252" t="s">
        <v>157</v>
      </c>
      <c r="AU292" s="252" t="s">
        <v>87</v>
      </c>
      <c r="AV292" s="13" t="s">
        <v>87</v>
      </c>
      <c r="AW292" s="13" t="s">
        <v>5</v>
      </c>
      <c r="AX292" s="13" t="s">
        <v>77</v>
      </c>
      <c r="AY292" s="252" t="s">
        <v>144</v>
      </c>
    </row>
    <row r="293" s="13" customFormat="1">
      <c r="A293" s="13"/>
      <c r="B293" s="242"/>
      <c r="C293" s="243"/>
      <c r="D293" s="235" t="s">
        <v>157</v>
      </c>
      <c r="E293" s="244" t="s">
        <v>1</v>
      </c>
      <c r="F293" s="245" t="s">
        <v>366</v>
      </c>
      <c r="G293" s="243"/>
      <c r="H293" s="246">
        <v>0.99399999999999999</v>
      </c>
      <c r="I293" s="247"/>
      <c r="J293" s="247"/>
      <c r="K293" s="243"/>
      <c r="L293" s="243"/>
      <c r="M293" s="248"/>
      <c r="N293" s="249"/>
      <c r="O293" s="250"/>
      <c r="P293" s="250"/>
      <c r="Q293" s="250"/>
      <c r="R293" s="250"/>
      <c r="S293" s="250"/>
      <c r="T293" s="250"/>
      <c r="U293" s="250"/>
      <c r="V293" s="250"/>
      <c r="W293" s="250"/>
      <c r="X293" s="251"/>
      <c r="Y293" s="13"/>
      <c r="Z293" s="13"/>
      <c r="AA293" s="13"/>
      <c r="AB293" s="13"/>
      <c r="AC293" s="13"/>
      <c r="AD293" s="13"/>
      <c r="AE293" s="13"/>
      <c r="AT293" s="252" t="s">
        <v>157</v>
      </c>
      <c r="AU293" s="252" t="s">
        <v>87</v>
      </c>
      <c r="AV293" s="13" t="s">
        <v>87</v>
      </c>
      <c r="AW293" s="13" t="s">
        <v>5</v>
      </c>
      <c r="AX293" s="13" t="s">
        <v>77</v>
      </c>
      <c r="AY293" s="252" t="s">
        <v>144</v>
      </c>
    </row>
    <row r="294" s="14" customFormat="1">
      <c r="A294" s="14"/>
      <c r="B294" s="253"/>
      <c r="C294" s="254"/>
      <c r="D294" s="235" t="s">
        <v>157</v>
      </c>
      <c r="E294" s="255" t="s">
        <v>1</v>
      </c>
      <c r="F294" s="256" t="s">
        <v>159</v>
      </c>
      <c r="G294" s="254"/>
      <c r="H294" s="257">
        <v>7.2370000000000001</v>
      </c>
      <c r="I294" s="258"/>
      <c r="J294" s="258"/>
      <c r="K294" s="254"/>
      <c r="L294" s="254"/>
      <c r="M294" s="259"/>
      <c r="N294" s="260"/>
      <c r="O294" s="261"/>
      <c r="P294" s="261"/>
      <c r="Q294" s="261"/>
      <c r="R294" s="261"/>
      <c r="S294" s="261"/>
      <c r="T294" s="261"/>
      <c r="U294" s="261"/>
      <c r="V294" s="261"/>
      <c r="W294" s="261"/>
      <c r="X294" s="262"/>
      <c r="Y294" s="14"/>
      <c r="Z294" s="14"/>
      <c r="AA294" s="14"/>
      <c r="AB294" s="14"/>
      <c r="AC294" s="14"/>
      <c r="AD294" s="14"/>
      <c r="AE294" s="14"/>
      <c r="AT294" s="263" t="s">
        <v>157</v>
      </c>
      <c r="AU294" s="263" t="s">
        <v>87</v>
      </c>
      <c r="AV294" s="14" t="s">
        <v>151</v>
      </c>
      <c r="AW294" s="14" t="s">
        <v>5</v>
      </c>
      <c r="AX294" s="14" t="s">
        <v>85</v>
      </c>
      <c r="AY294" s="263" t="s">
        <v>144</v>
      </c>
    </row>
    <row r="295" s="12" customFormat="1" ht="22.8" customHeight="1">
      <c r="A295" s="12"/>
      <c r="B295" s="204"/>
      <c r="C295" s="205"/>
      <c r="D295" s="206" t="s">
        <v>76</v>
      </c>
      <c r="E295" s="219" t="s">
        <v>177</v>
      </c>
      <c r="F295" s="219" t="s">
        <v>367</v>
      </c>
      <c r="G295" s="205"/>
      <c r="H295" s="205"/>
      <c r="I295" s="208"/>
      <c r="J295" s="208"/>
      <c r="K295" s="220">
        <f>BK295</f>
        <v>0</v>
      </c>
      <c r="L295" s="205"/>
      <c r="M295" s="210"/>
      <c r="N295" s="211"/>
      <c r="O295" s="212"/>
      <c r="P295" s="212"/>
      <c r="Q295" s="213">
        <v>0</v>
      </c>
      <c r="R295" s="213">
        <v>0</v>
      </c>
      <c r="S295" s="212"/>
      <c r="T295" s="214">
        <v>0</v>
      </c>
      <c r="U295" s="212"/>
      <c r="V295" s="214">
        <v>0</v>
      </c>
      <c r="W295" s="212"/>
      <c r="X295" s="215">
        <v>0</v>
      </c>
      <c r="Y295" s="12"/>
      <c r="Z295" s="12"/>
      <c r="AA295" s="12"/>
      <c r="AB295" s="12"/>
      <c r="AC295" s="12"/>
      <c r="AD295" s="12"/>
      <c r="AE295" s="12"/>
      <c r="AR295" s="216" t="s">
        <v>85</v>
      </c>
      <c r="AT295" s="217" t="s">
        <v>76</v>
      </c>
      <c r="AU295" s="217" t="s">
        <v>85</v>
      </c>
      <c r="AY295" s="216" t="s">
        <v>144</v>
      </c>
      <c r="BK295" s="218">
        <v>0</v>
      </c>
    </row>
    <row r="296" s="12" customFormat="1" ht="22.8" customHeight="1">
      <c r="A296" s="12"/>
      <c r="B296" s="204"/>
      <c r="C296" s="205"/>
      <c r="D296" s="206" t="s">
        <v>76</v>
      </c>
      <c r="E296" s="219" t="s">
        <v>199</v>
      </c>
      <c r="F296" s="219" t="s">
        <v>368</v>
      </c>
      <c r="G296" s="205"/>
      <c r="H296" s="205"/>
      <c r="I296" s="208"/>
      <c r="J296" s="208"/>
      <c r="K296" s="220">
        <f>BK296</f>
        <v>0</v>
      </c>
      <c r="L296" s="205"/>
      <c r="M296" s="210"/>
      <c r="N296" s="211"/>
      <c r="O296" s="212"/>
      <c r="P296" s="212"/>
      <c r="Q296" s="213">
        <f>SUM(Q297:Q422)</f>
        <v>0</v>
      </c>
      <c r="R296" s="213">
        <f>SUM(R297:R422)</f>
        <v>0</v>
      </c>
      <c r="S296" s="212"/>
      <c r="T296" s="214">
        <f>SUM(T297:T422)</f>
        <v>0</v>
      </c>
      <c r="U296" s="212"/>
      <c r="V296" s="214">
        <f>SUM(V297:V422)</f>
        <v>2.5260370000000001</v>
      </c>
      <c r="W296" s="212"/>
      <c r="X296" s="215">
        <f>SUM(X297:X422)</f>
        <v>0</v>
      </c>
      <c r="Y296" s="12"/>
      <c r="Z296" s="12"/>
      <c r="AA296" s="12"/>
      <c r="AB296" s="12"/>
      <c r="AC296" s="12"/>
      <c r="AD296" s="12"/>
      <c r="AE296" s="12"/>
      <c r="AR296" s="216" t="s">
        <v>85</v>
      </c>
      <c r="AT296" s="217" t="s">
        <v>76</v>
      </c>
      <c r="AU296" s="217" t="s">
        <v>85</v>
      </c>
      <c r="AY296" s="216" t="s">
        <v>144</v>
      </c>
      <c r="BK296" s="218">
        <f>SUM(BK297:BK422)</f>
        <v>0</v>
      </c>
    </row>
    <row r="297" s="2" customFormat="1" ht="24.15" customHeight="1">
      <c r="A297" s="38"/>
      <c r="B297" s="39"/>
      <c r="C297" s="221" t="s">
        <v>369</v>
      </c>
      <c r="D297" s="221" t="s">
        <v>146</v>
      </c>
      <c r="E297" s="222" t="s">
        <v>370</v>
      </c>
      <c r="F297" s="223" t="s">
        <v>371</v>
      </c>
      <c r="G297" s="224" t="s">
        <v>149</v>
      </c>
      <c r="H297" s="225">
        <v>3</v>
      </c>
      <c r="I297" s="226"/>
      <c r="J297" s="226"/>
      <c r="K297" s="227">
        <f>ROUND(P297*H297,2)</f>
        <v>0</v>
      </c>
      <c r="L297" s="223" t="s">
        <v>150</v>
      </c>
      <c r="M297" s="44"/>
      <c r="N297" s="228" t="s">
        <v>1</v>
      </c>
      <c r="O297" s="229" t="s">
        <v>40</v>
      </c>
      <c r="P297" s="230">
        <f>I297+J297</f>
        <v>0</v>
      </c>
      <c r="Q297" s="230">
        <f>ROUND(I297*H297,2)</f>
        <v>0</v>
      </c>
      <c r="R297" s="230">
        <f>ROUND(J297*H297,2)</f>
        <v>0</v>
      </c>
      <c r="S297" s="91"/>
      <c r="T297" s="231">
        <f>S297*H297</f>
        <v>0</v>
      </c>
      <c r="U297" s="231">
        <v>0</v>
      </c>
      <c r="V297" s="231">
        <f>U297*H297</f>
        <v>0</v>
      </c>
      <c r="W297" s="231">
        <v>0</v>
      </c>
      <c r="X297" s="232">
        <f>W297*H297</f>
        <v>0</v>
      </c>
      <c r="Y297" s="38"/>
      <c r="Z297" s="38"/>
      <c r="AA297" s="38"/>
      <c r="AB297" s="38"/>
      <c r="AC297" s="38"/>
      <c r="AD297" s="38"/>
      <c r="AE297" s="38"/>
      <c r="AR297" s="233" t="s">
        <v>151</v>
      </c>
      <c r="AT297" s="233" t="s">
        <v>146</v>
      </c>
      <c r="AU297" s="233" t="s">
        <v>87</v>
      </c>
      <c r="AY297" s="17" t="s">
        <v>144</v>
      </c>
      <c r="BE297" s="234">
        <f>IF(O297="základní",K297,0)</f>
        <v>0</v>
      </c>
      <c r="BF297" s="234">
        <f>IF(O297="snížená",K297,0)</f>
        <v>0</v>
      </c>
      <c r="BG297" s="234">
        <f>IF(O297="zákl. přenesená",K297,0)</f>
        <v>0</v>
      </c>
      <c r="BH297" s="234">
        <f>IF(O297="sníž. přenesená",K297,0)</f>
        <v>0</v>
      </c>
      <c r="BI297" s="234">
        <f>IF(O297="nulová",K297,0)</f>
        <v>0</v>
      </c>
      <c r="BJ297" s="17" t="s">
        <v>85</v>
      </c>
      <c r="BK297" s="234">
        <f>ROUND(P297*H297,2)</f>
        <v>0</v>
      </c>
      <c r="BL297" s="17" t="s">
        <v>151</v>
      </c>
      <c r="BM297" s="233" t="s">
        <v>372</v>
      </c>
    </row>
    <row r="298" s="2" customFormat="1">
      <c r="A298" s="38"/>
      <c r="B298" s="39"/>
      <c r="C298" s="40"/>
      <c r="D298" s="235" t="s">
        <v>153</v>
      </c>
      <c r="E298" s="40"/>
      <c r="F298" s="236" t="s">
        <v>373</v>
      </c>
      <c r="G298" s="40"/>
      <c r="H298" s="40"/>
      <c r="I298" s="237"/>
      <c r="J298" s="237"/>
      <c r="K298" s="40"/>
      <c r="L298" s="40"/>
      <c r="M298" s="44"/>
      <c r="N298" s="238"/>
      <c r="O298" s="239"/>
      <c r="P298" s="91"/>
      <c r="Q298" s="91"/>
      <c r="R298" s="91"/>
      <c r="S298" s="91"/>
      <c r="T298" s="91"/>
      <c r="U298" s="91"/>
      <c r="V298" s="91"/>
      <c r="W298" s="91"/>
      <c r="X298" s="92"/>
      <c r="Y298" s="38"/>
      <c r="Z298" s="38"/>
      <c r="AA298" s="38"/>
      <c r="AB298" s="38"/>
      <c r="AC298" s="38"/>
      <c r="AD298" s="38"/>
      <c r="AE298" s="38"/>
      <c r="AT298" s="17" t="s">
        <v>153</v>
      </c>
      <c r="AU298" s="17" t="s">
        <v>87</v>
      </c>
    </row>
    <row r="299" s="2" customFormat="1">
      <c r="A299" s="38"/>
      <c r="B299" s="39"/>
      <c r="C299" s="40"/>
      <c r="D299" s="240" t="s">
        <v>155</v>
      </c>
      <c r="E299" s="40"/>
      <c r="F299" s="241" t="s">
        <v>374</v>
      </c>
      <c r="G299" s="40"/>
      <c r="H299" s="40"/>
      <c r="I299" s="237"/>
      <c r="J299" s="237"/>
      <c r="K299" s="40"/>
      <c r="L299" s="40"/>
      <c r="M299" s="44"/>
      <c r="N299" s="238"/>
      <c r="O299" s="239"/>
      <c r="P299" s="91"/>
      <c r="Q299" s="91"/>
      <c r="R299" s="91"/>
      <c r="S299" s="91"/>
      <c r="T299" s="91"/>
      <c r="U299" s="91"/>
      <c r="V299" s="91"/>
      <c r="W299" s="91"/>
      <c r="X299" s="92"/>
      <c r="Y299" s="38"/>
      <c r="Z299" s="38"/>
      <c r="AA299" s="38"/>
      <c r="AB299" s="38"/>
      <c r="AC299" s="38"/>
      <c r="AD299" s="38"/>
      <c r="AE299" s="38"/>
      <c r="AT299" s="17" t="s">
        <v>155</v>
      </c>
      <c r="AU299" s="17" t="s">
        <v>87</v>
      </c>
    </row>
    <row r="300" s="2" customFormat="1">
      <c r="A300" s="38"/>
      <c r="B300" s="39"/>
      <c r="C300" s="221" t="s">
        <v>375</v>
      </c>
      <c r="D300" s="221" t="s">
        <v>146</v>
      </c>
      <c r="E300" s="222" t="s">
        <v>376</v>
      </c>
      <c r="F300" s="223" t="s">
        <v>377</v>
      </c>
      <c r="G300" s="224" t="s">
        <v>202</v>
      </c>
      <c r="H300" s="225">
        <v>54</v>
      </c>
      <c r="I300" s="226"/>
      <c r="J300" s="226"/>
      <c r="K300" s="227">
        <f>ROUND(P300*H300,2)</f>
        <v>0</v>
      </c>
      <c r="L300" s="223" t="s">
        <v>150</v>
      </c>
      <c r="M300" s="44"/>
      <c r="N300" s="228" t="s">
        <v>1</v>
      </c>
      <c r="O300" s="229" t="s">
        <v>40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91"/>
      <c r="T300" s="231">
        <f>S300*H300</f>
        <v>0</v>
      </c>
      <c r="U300" s="231">
        <v>0</v>
      </c>
      <c r="V300" s="231">
        <f>U300*H300</f>
        <v>0</v>
      </c>
      <c r="W300" s="231">
        <v>0</v>
      </c>
      <c r="X300" s="232">
        <f>W300*H300</f>
        <v>0</v>
      </c>
      <c r="Y300" s="38"/>
      <c r="Z300" s="38"/>
      <c r="AA300" s="38"/>
      <c r="AB300" s="38"/>
      <c r="AC300" s="38"/>
      <c r="AD300" s="38"/>
      <c r="AE300" s="38"/>
      <c r="AR300" s="233" t="s">
        <v>151</v>
      </c>
      <c r="AT300" s="233" t="s">
        <v>146</v>
      </c>
      <c r="AU300" s="233" t="s">
        <v>87</v>
      </c>
      <c r="AY300" s="17" t="s">
        <v>144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7" t="s">
        <v>85</v>
      </c>
      <c r="BK300" s="234">
        <f>ROUND(P300*H300,2)</f>
        <v>0</v>
      </c>
      <c r="BL300" s="17" t="s">
        <v>151</v>
      </c>
      <c r="BM300" s="233" t="s">
        <v>378</v>
      </c>
    </row>
    <row r="301" s="2" customFormat="1">
      <c r="A301" s="38"/>
      <c r="B301" s="39"/>
      <c r="C301" s="40"/>
      <c r="D301" s="235" t="s">
        <v>153</v>
      </c>
      <c r="E301" s="40"/>
      <c r="F301" s="236" t="s">
        <v>379</v>
      </c>
      <c r="G301" s="40"/>
      <c r="H301" s="40"/>
      <c r="I301" s="237"/>
      <c r="J301" s="237"/>
      <c r="K301" s="40"/>
      <c r="L301" s="40"/>
      <c r="M301" s="44"/>
      <c r="N301" s="238"/>
      <c r="O301" s="239"/>
      <c r="P301" s="91"/>
      <c r="Q301" s="91"/>
      <c r="R301" s="91"/>
      <c r="S301" s="91"/>
      <c r="T301" s="91"/>
      <c r="U301" s="91"/>
      <c r="V301" s="91"/>
      <c r="W301" s="91"/>
      <c r="X301" s="92"/>
      <c r="Y301" s="38"/>
      <c r="Z301" s="38"/>
      <c r="AA301" s="38"/>
      <c r="AB301" s="38"/>
      <c r="AC301" s="38"/>
      <c r="AD301" s="38"/>
      <c r="AE301" s="38"/>
      <c r="AT301" s="17" t="s">
        <v>153</v>
      </c>
      <c r="AU301" s="17" t="s">
        <v>87</v>
      </c>
    </row>
    <row r="302" s="2" customFormat="1">
      <c r="A302" s="38"/>
      <c r="B302" s="39"/>
      <c r="C302" s="40"/>
      <c r="D302" s="240" t="s">
        <v>155</v>
      </c>
      <c r="E302" s="40"/>
      <c r="F302" s="241" t="s">
        <v>380</v>
      </c>
      <c r="G302" s="40"/>
      <c r="H302" s="40"/>
      <c r="I302" s="237"/>
      <c r="J302" s="237"/>
      <c r="K302" s="40"/>
      <c r="L302" s="40"/>
      <c r="M302" s="44"/>
      <c r="N302" s="238"/>
      <c r="O302" s="239"/>
      <c r="P302" s="91"/>
      <c r="Q302" s="91"/>
      <c r="R302" s="91"/>
      <c r="S302" s="91"/>
      <c r="T302" s="91"/>
      <c r="U302" s="91"/>
      <c r="V302" s="91"/>
      <c r="W302" s="91"/>
      <c r="X302" s="92"/>
      <c r="Y302" s="38"/>
      <c r="Z302" s="38"/>
      <c r="AA302" s="38"/>
      <c r="AB302" s="38"/>
      <c r="AC302" s="38"/>
      <c r="AD302" s="38"/>
      <c r="AE302" s="38"/>
      <c r="AT302" s="17" t="s">
        <v>155</v>
      </c>
      <c r="AU302" s="17" t="s">
        <v>87</v>
      </c>
    </row>
    <row r="303" s="13" customFormat="1">
      <c r="A303" s="13"/>
      <c r="B303" s="242"/>
      <c r="C303" s="243"/>
      <c r="D303" s="235" t="s">
        <v>157</v>
      </c>
      <c r="E303" s="244" t="s">
        <v>1</v>
      </c>
      <c r="F303" s="245" t="s">
        <v>381</v>
      </c>
      <c r="G303" s="243"/>
      <c r="H303" s="246">
        <v>54</v>
      </c>
      <c r="I303" s="247"/>
      <c r="J303" s="247"/>
      <c r="K303" s="243"/>
      <c r="L303" s="243"/>
      <c r="M303" s="248"/>
      <c r="N303" s="249"/>
      <c r="O303" s="250"/>
      <c r="P303" s="250"/>
      <c r="Q303" s="250"/>
      <c r="R303" s="250"/>
      <c r="S303" s="250"/>
      <c r="T303" s="250"/>
      <c r="U303" s="250"/>
      <c r="V303" s="250"/>
      <c r="W303" s="250"/>
      <c r="X303" s="251"/>
      <c r="Y303" s="13"/>
      <c r="Z303" s="13"/>
      <c r="AA303" s="13"/>
      <c r="AB303" s="13"/>
      <c r="AC303" s="13"/>
      <c r="AD303" s="13"/>
      <c r="AE303" s="13"/>
      <c r="AT303" s="252" t="s">
        <v>157</v>
      </c>
      <c r="AU303" s="252" t="s">
        <v>87</v>
      </c>
      <c r="AV303" s="13" t="s">
        <v>87</v>
      </c>
      <c r="AW303" s="13" t="s">
        <v>5</v>
      </c>
      <c r="AX303" s="13" t="s">
        <v>85</v>
      </c>
      <c r="AY303" s="252" t="s">
        <v>144</v>
      </c>
    </row>
    <row r="304" s="2" customFormat="1" ht="24.15" customHeight="1">
      <c r="A304" s="38"/>
      <c r="B304" s="39"/>
      <c r="C304" s="221" t="s">
        <v>382</v>
      </c>
      <c r="D304" s="221" t="s">
        <v>146</v>
      </c>
      <c r="E304" s="222" t="s">
        <v>383</v>
      </c>
      <c r="F304" s="223" t="s">
        <v>384</v>
      </c>
      <c r="G304" s="224" t="s">
        <v>149</v>
      </c>
      <c r="H304" s="225">
        <v>1</v>
      </c>
      <c r="I304" s="226"/>
      <c r="J304" s="226"/>
      <c r="K304" s="227">
        <f>ROUND(P304*H304,2)</f>
        <v>0</v>
      </c>
      <c r="L304" s="223" t="s">
        <v>150</v>
      </c>
      <c r="M304" s="44"/>
      <c r="N304" s="228" t="s">
        <v>1</v>
      </c>
      <c r="O304" s="229" t="s">
        <v>40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91"/>
      <c r="T304" s="231">
        <f>S304*H304</f>
        <v>0</v>
      </c>
      <c r="U304" s="231">
        <v>0.47094000000000003</v>
      </c>
      <c r="V304" s="231">
        <f>U304*H304</f>
        <v>0.47094000000000003</v>
      </c>
      <c r="W304" s="231">
        <v>0</v>
      </c>
      <c r="X304" s="232">
        <f>W304*H304</f>
        <v>0</v>
      </c>
      <c r="Y304" s="38"/>
      <c r="Z304" s="38"/>
      <c r="AA304" s="38"/>
      <c r="AB304" s="38"/>
      <c r="AC304" s="38"/>
      <c r="AD304" s="38"/>
      <c r="AE304" s="38"/>
      <c r="AR304" s="233" t="s">
        <v>151</v>
      </c>
      <c r="AT304" s="233" t="s">
        <v>146</v>
      </c>
      <c r="AU304" s="233" t="s">
        <v>87</v>
      </c>
      <c r="AY304" s="17" t="s">
        <v>144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7" t="s">
        <v>85</v>
      </c>
      <c r="BK304" s="234">
        <f>ROUND(P304*H304,2)</f>
        <v>0</v>
      </c>
      <c r="BL304" s="17" t="s">
        <v>151</v>
      </c>
      <c r="BM304" s="233" t="s">
        <v>385</v>
      </c>
    </row>
    <row r="305" s="2" customFormat="1">
      <c r="A305" s="38"/>
      <c r="B305" s="39"/>
      <c r="C305" s="40"/>
      <c r="D305" s="235" t="s">
        <v>153</v>
      </c>
      <c r="E305" s="40"/>
      <c r="F305" s="236" t="s">
        <v>386</v>
      </c>
      <c r="G305" s="40"/>
      <c r="H305" s="40"/>
      <c r="I305" s="237"/>
      <c r="J305" s="237"/>
      <c r="K305" s="40"/>
      <c r="L305" s="40"/>
      <c r="M305" s="44"/>
      <c r="N305" s="238"/>
      <c r="O305" s="239"/>
      <c r="P305" s="91"/>
      <c r="Q305" s="91"/>
      <c r="R305" s="91"/>
      <c r="S305" s="91"/>
      <c r="T305" s="91"/>
      <c r="U305" s="91"/>
      <c r="V305" s="91"/>
      <c r="W305" s="91"/>
      <c r="X305" s="92"/>
      <c r="Y305" s="38"/>
      <c r="Z305" s="38"/>
      <c r="AA305" s="38"/>
      <c r="AB305" s="38"/>
      <c r="AC305" s="38"/>
      <c r="AD305" s="38"/>
      <c r="AE305" s="38"/>
      <c r="AT305" s="17" t="s">
        <v>153</v>
      </c>
      <c r="AU305" s="17" t="s">
        <v>87</v>
      </c>
    </row>
    <row r="306" s="2" customFormat="1">
      <c r="A306" s="38"/>
      <c r="B306" s="39"/>
      <c r="C306" s="40"/>
      <c r="D306" s="240" t="s">
        <v>155</v>
      </c>
      <c r="E306" s="40"/>
      <c r="F306" s="241" t="s">
        <v>387</v>
      </c>
      <c r="G306" s="40"/>
      <c r="H306" s="40"/>
      <c r="I306" s="237"/>
      <c r="J306" s="237"/>
      <c r="K306" s="40"/>
      <c r="L306" s="40"/>
      <c r="M306" s="44"/>
      <c r="N306" s="238"/>
      <c r="O306" s="239"/>
      <c r="P306" s="91"/>
      <c r="Q306" s="91"/>
      <c r="R306" s="91"/>
      <c r="S306" s="91"/>
      <c r="T306" s="91"/>
      <c r="U306" s="91"/>
      <c r="V306" s="91"/>
      <c r="W306" s="91"/>
      <c r="X306" s="92"/>
      <c r="Y306" s="38"/>
      <c r="Z306" s="38"/>
      <c r="AA306" s="38"/>
      <c r="AB306" s="38"/>
      <c r="AC306" s="38"/>
      <c r="AD306" s="38"/>
      <c r="AE306" s="38"/>
      <c r="AT306" s="17" t="s">
        <v>155</v>
      </c>
      <c r="AU306" s="17" t="s">
        <v>87</v>
      </c>
    </row>
    <row r="307" s="13" customFormat="1">
      <c r="A307" s="13"/>
      <c r="B307" s="242"/>
      <c r="C307" s="243"/>
      <c r="D307" s="235" t="s">
        <v>157</v>
      </c>
      <c r="E307" s="244" t="s">
        <v>1</v>
      </c>
      <c r="F307" s="245" t="s">
        <v>85</v>
      </c>
      <c r="G307" s="243"/>
      <c r="H307" s="246">
        <v>1</v>
      </c>
      <c r="I307" s="247"/>
      <c r="J307" s="247"/>
      <c r="K307" s="243"/>
      <c r="L307" s="243"/>
      <c r="M307" s="248"/>
      <c r="N307" s="249"/>
      <c r="O307" s="250"/>
      <c r="P307" s="250"/>
      <c r="Q307" s="250"/>
      <c r="R307" s="250"/>
      <c r="S307" s="250"/>
      <c r="T307" s="250"/>
      <c r="U307" s="250"/>
      <c r="V307" s="250"/>
      <c r="W307" s="250"/>
      <c r="X307" s="251"/>
      <c r="Y307" s="13"/>
      <c r="Z307" s="13"/>
      <c r="AA307" s="13"/>
      <c r="AB307" s="13"/>
      <c r="AC307" s="13"/>
      <c r="AD307" s="13"/>
      <c r="AE307" s="13"/>
      <c r="AT307" s="252" t="s">
        <v>157</v>
      </c>
      <c r="AU307" s="252" t="s">
        <v>87</v>
      </c>
      <c r="AV307" s="13" t="s">
        <v>87</v>
      </c>
      <c r="AW307" s="13" t="s">
        <v>5</v>
      </c>
      <c r="AX307" s="13" t="s">
        <v>77</v>
      </c>
      <c r="AY307" s="252" t="s">
        <v>144</v>
      </c>
    </row>
    <row r="308" s="14" customFormat="1">
      <c r="A308" s="14"/>
      <c r="B308" s="253"/>
      <c r="C308" s="254"/>
      <c r="D308" s="235" t="s">
        <v>157</v>
      </c>
      <c r="E308" s="255" t="s">
        <v>1</v>
      </c>
      <c r="F308" s="256" t="s">
        <v>159</v>
      </c>
      <c r="G308" s="254"/>
      <c r="H308" s="257">
        <v>1</v>
      </c>
      <c r="I308" s="258"/>
      <c r="J308" s="258"/>
      <c r="K308" s="254"/>
      <c r="L308" s="254"/>
      <c r="M308" s="259"/>
      <c r="N308" s="260"/>
      <c r="O308" s="261"/>
      <c r="P308" s="261"/>
      <c r="Q308" s="261"/>
      <c r="R308" s="261"/>
      <c r="S308" s="261"/>
      <c r="T308" s="261"/>
      <c r="U308" s="261"/>
      <c r="V308" s="261"/>
      <c r="W308" s="261"/>
      <c r="X308" s="262"/>
      <c r="Y308" s="14"/>
      <c r="Z308" s="14"/>
      <c r="AA308" s="14"/>
      <c r="AB308" s="14"/>
      <c r="AC308" s="14"/>
      <c r="AD308" s="14"/>
      <c r="AE308" s="14"/>
      <c r="AT308" s="263" t="s">
        <v>157</v>
      </c>
      <c r="AU308" s="263" t="s">
        <v>87</v>
      </c>
      <c r="AV308" s="14" t="s">
        <v>151</v>
      </c>
      <c r="AW308" s="14" t="s">
        <v>5</v>
      </c>
      <c r="AX308" s="14" t="s">
        <v>85</v>
      </c>
      <c r="AY308" s="263" t="s">
        <v>144</v>
      </c>
    </row>
    <row r="309" s="2" customFormat="1" ht="24.15" customHeight="1">
      <c r="A309" s="38"/>
      <c r="B309" s="39"/>
      <c r="C309" s="276" t="s">
        <v>388</v>
      </c>
      <c r="D309" s="276" t="s">
        <v>343</v>
      </c>
      <c r="E309" s="277" t="s">
        <v>389</v>
      </c>
      <c r="F309" s="278" t="s">
        <v>390</v>
      </c>
      <c r="G309" s="279" t="s">
        <v>202</v>
      </c>
      <c r="H309" s="280">
        <v>54</v>
      </c>
      <c r="I309" s="281"/>
      <c r="J309" s="282"/>
      <c r="K309" s="283">
        <f>ROUND(P309*H309,2)</f>
        <v>0</v>
      </c>
      <c r="L309" s="278" t="s">
        <v>1</v>
      </c>
      <c r="M309" s="284"/>
      <c r="N309" s="285" t="s">
        <v>1</v>
      </c>
      <c r="O309" s="229" t="s">
        <v>40</v>
      </c>
      <c r="P309" s="230">
        <f>I309+J309</f>
        <v>0</v>
      </c>
      <c r="Q309" s="230">
        <f>ROUND(I309*H309,2)</f>
        <v>0</v>
      </c>
      <c r="R309" s="230">
        <f>ROUND(J309*H309,2)</f>
        <v>0</v>
      </c>
      <c r="S309" s="91"/>
      <c r="T309" s="231">
        <f>S309*H309</f>
        <v>0</v>
      </c>
      <c r="U309" s="231">
        <v>0.00014999999999999999</v>
      </c>
      <c r="V309" s="231">
        <f>U309*H309</f>
        <v>0.0080999999999999996</v>
      </c>
      <c r="W309" s="231">
        <v>0</v>
      </c>
      <c r="X309" s="232">
        <f>W309*H309</f>
        <v>0</v>
      </c>
      <c r="Y309" s="38"/>
      <c r="Z309" s="38"/>
      <c r="AA309" s="38"/>
      <c r="AB309" s="38"/>
      <c r="AC309" s="38"/>
      <c r="AD309" s="38"/>
      <c r="AE309" s="38"/>
      <c r="AR309" s="233" t="s">
        <v>199</v>
      </c>
      <c r="AT309" s="233" t="s">
        <v>343</v>
      </c>
      <c r="AU309" s="233" t="s">
        <v>87</v>
      </c>
      <c r="AY309" s="17" t="s">
        <v>144</v>
      </c>
      <c r="BE309" s="234">
        <f>IF(O309="základní",K309,0)</f>
        <v>0</v>
      </c>
      <c r="BF309" s="234">
        <f>IF(O309="snížená",K309,0)</f>
        <v>0</v>
      </c>
      <c r="BG309" s="234">
        <f>IF(O309="zákl. přenesená",K309,0)</f>
        <v>0</v>
      </c>
      <c r="BH309" s="234">
        <f>IF(O309="sníž. přenesená",K309,0)</f>
        <v>0</v>
      </c>
      <c r="BI309" s="234">
        <f>IF(O309="nulová",K309,0)</f>
        <v>0</v>
      </c>
      <c r="BJ309" s="17" t="s">
        <v>85</v>
      </c>
      <c r="BK309" s="234">
        <f>ROUND(P309*H309,2)</f>
        <v>0</v>
      </c>
      <c r="BL309" s="17" t="s">
        <v>151</v>
      </c>
      <c r="BM309" s="233" t="s">
        <v>391</v>
      </c>
    </row>
    <row r="310" s="2" customFormat="1">
      <c r="A310" s="38"/>
      <c r="B310" s="39"/>
      <c r="C310" s="40"/>
      <c r="D310" s="235" t="s">
        <v>153</v>
      </c>
      <c r="E310" s="40"/>
      <c r="F310" s="236" t="s">
        <v>392</v>
      </c>
      <c r="G310" s="40"/>
      <c r="H310" s="40"/>
      <c r="I310" s="237"/>
      <c r="J310" s="237"/>
      <c r="K310" s="40"/>
      <c r="L310" s="40"/>
      <c r="M310" s="44"/>
      <c r="N310" s="238"/>
      <c r="O310" s="239"/>
      <c r="P310" s="91"/>
      <c r="Q310" s="91"/>
      <c r="R310" s="91"/>
      <c r="S310" s="91"/>
      <c r="T310" s="91"/>
      <c r="U310" s="91"/>
      <c r="V310" s="91"/>
      <c r="W310" s="91"/>
      <c r="X310" s="92"/>
      <c r="Y310" s="38"/>
      <c r="Z310" s="38"/>
      <c r="AA310" s="38"/>
      <c r="AB310" s="38"/>
      <c r="AC310" s="38"/>
      <c r="AD310" s="38"/>
      <c r="AE310" s="38"/>
      <c r="AT310" s="17" t="s">
        <v>153</v>
      </c>
      <c r="AU310" s="17" t="s">
        <v>87</v>
      </c>
    </row>
    <row r="311" s="13" customFormat="1">
      <c r="A311" s="13"/>
      <c r="B311" s="242"/>
      <c r="C311" s="243"/>
      <c r="D311" s="235" t="s">
        <v>157</v>
      </c>
      <c r="E311" s="244" t="s">
        <v>1</v>
      </c>
      <c r="F311" s="245" t="s">
        <v>393</v>
      </c>
      <c r="G311" s="243"/>
      <c r="H311" s="246">
        <v>54</v>
      </c>
      <c r="I311" s="247"/>
      <c r="J311" s="247"/>
      <c r="K311" s="243"/>
      <c r="L311" s="243"/>
      <c r="M311" s="248"/>
      <c r="N311" s="249"/>
      <c r="O311" s="250"/>
      <c r="P311" s="250"/>
      <c r="Q311" s="250"/>
      <c r="R311" s="250"/>
      <c r="S311" s="250"/>
      <c r="T311" s="250"/>
      <c r="U311" s="250"/>
      <c r="V311" s="250"/>
      <c r="W311" s="250"/>
      <c r="X311" s="251"/>
      <c r="Y311" s="13"/>
      <c r="Z311" s="13"/>
      <c r="AA311" s="13"/>
      <c r="AB311" s="13"/>
      <c r="AC311" s="13"/>
      <c r="AD311" s="13"/>
      <c r="AE311" s="13"/>
      <c r="AT311" s="252" t="s">
        <v>157</v>
      </c>
      <c r="AU311" s="252" t="s">
        <v>87</v>
      </c>
      <c r="AV311" s="13" t="s">
        <v>87</v>
      </c>
      <c r="AW311" s="13" t="s">
        <v>5</v>
      </c>
      <c r="AX311" s="13" t="s">
        <v>85</v>
      </c>
      <c r="AY311" s="252" t="s">
        <v>144</v>
      </c>
    </row>
    <row r="312" s="2" customFormat="1" ht="16.5" customHeight="1">
      <c r="A312" s="38"/>
      <c r="B312" s="39"/>
      <c r="C312" s="276" t="s">
        <v>394</v>
      </c>
      <c r="D312" s="276" t="s">
        <v>343</v>
      </c>
      <c r="E312" s="277" t="s">
        <v>395</v>
      </c>
      <c r="F312" s="278" t="s">
        <v>396</v>
      </c>
      <c r="G312" s="279" t="s">
        <v>202</v>
      </c>
      <c r="H312" s="280">
        <v>20</v>
      </c>
      <c r="I312" s="281"/>
      <c r="J312" s="282"/>
      <c r="K312" s="283">
        <f>ROUND(P312*H312,2)</f>
        <v>0</v>
      </c>
      <c r="L312" s="278" t="s">
        <v>1</v>
      </c>
      <c r="M312" s="284"/>
      <c r="N312" s="285" t="s">
        <v>1</v>
      </c>
      <c r="O312" s="229" t="s">
        <v>40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91"/>
      <c r="T312" s="231">
        <f>S312*H312</f>
        <v>0</v>
      </c>
      <c r="U312" s="231">
        <v>0.00020000000000000001</v>
      </c>
      <c r="V312" s="231">
        <f>U312*H312</f>
        <v>0.0040000000000000001</v>
      </c>
      <c r="W312" s="231">
        <v>0</v>
      </c>
      <c r="X312" s="232">
        <f>W312*H312</f>
        <v>0</v>
      </c>
      <c r="Y312" s="38"/>
      <c r="Z312" s="38"/>
      <c r="AA312" s="38"/>
      <c r="AB312" s="38"/>
      <c r="AC312" s="38"/>
      <c r="AD312" s="38"/>
      <c r="AE312" s="38"/>
      <c r="AR312" s="233" t="s">
        <v>199</v>
      </c>
      <c r="AT312" s="233" t="s">
        <v>343</v>
      </c>
      <c r="AU312" s="233" t="s">
        <v>87</v>
      </c>
      <c r="AY312" s="17" t="s">
        <v>144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7" t="s">
        <v>85</v>
      </c>
      <c r="BK312" s="234">
        <f>ROUND(P312*H312,2)</f>
        <v>0</v>
      </c>
      <c r="BL312" s="17" t="s">
        <v>151</v>
      </c>
      <c r="BM312" s="233" t="s">
        <v>397</v>
      </c>
    </row>
    <row r="313" s="2" customFormat="1">
      <c r="A313" s="38"/>
      <c r="B313" s="39"/>
      <c r="C313" s="40"/>
      <c r="D313" s="235" t="s">
        <v>153</v>
      </c>
      <c r="E313" s="40"/>
      <c r="F313" s="236" t="s">
        <v>396</v>
      </c>
      <c r="G313" s="40"/>
      <c r="H313" s="40"/>
      <c r="I313" s="237"/>
      <c r="J313" s="237"/>
      <c r="K313" s="40"/>
      <c r="L313" s="40"/>
      <c r="M313" s="44"/>
      <c r="N313" s="238"/>
      <c r="O313" s="239"/>
      <c r="P313" s="91"/>
      <c r="Q313" s="91"/>
      <c r="R313" s="91"/>
      <c r="S313" s="91"/>
      <c r="T313" s="91"/>
      <c r="U313" s="91"/>
      <c r="V313" s="91"/>
      <c r="W313" s="91"/>
      <c r="X313" s="92"/>
      <c r="Y313" s="38"/>
      <c r="Z313" s="38"/>
      <c r="AA313" s="38"/>
      <c r="AB313" s="38"/>
      <c r="AC313" s="38"/>
      <c r="AD313" s="38"/>
      <c r="AE313" s="38"/>
      <c r="AT313" s="17" t="s">
        <v>153</v>
      </c>
      <c r="AU313" s="17" t="s">
        <v>87</v>
      </c>
    </row>
    <row r="314" s="13" customFormat="1">
      <c r="A314" s="13"/>
      <c r="B314" s="242"/>
      <c r="C314" s="243"/>
      <c r="D314" s="235" t="s">
        <v>157</v>
      </c>
      <c r="E314" s="244" t="s">
        <v>1</v>
      </c>
      <c r="F314" s="245" t="s">
        <v>398</v>
      </c>
      <c r="G314" s="243"/>
      <c r="H314" s="246">
        <v>20</v>
      </c>
      <c r="I314" s="247"/>
      <c r="J314" s="247"/>
      <c r="K314" s="243"/>
      <c r="L314" s="243"/>
      <c r="M314" s="248"/>
      <c r="N314" s="249"/>
      <c r="O314" s="250"/>
      <c r="P314" s="250"/>
      <c r="Q314" s="250"/>
      <c r="R314" s="250"/>
      <c r="S314" s="250"/>
      <c r="T314" s="250"/>
      <c r="U314" s="250"/>
      <c r="V314" s="250"/>
      <c r="W314" s="250"/>
      <c r="X314" s="251"/>
      <c r="Y314" s="13"/>
      <c r="Z314" s="13"/>
      <c r="AA314" s="13"/>
      <c r="AB314" s="13"/>
      <c r="AC314" s="13"/>
      <c r="AD314" s="13"/>
      <c r="AE314" s="13"/>
      <c r="AT314" s="252" t="s">
        <v>157</v>
      </c>
      <c r="AU314" s="252" t="s">
        <v>87</v>
      </c>
      <c r="AV314" s="13" t="s">
        <v>87</v>
      </c>
      <c r="AW314" s="13" t="s">
        <v>5</v>
      </c>
      <c r="AX314" s="13" t="s">
        <v>77</v>
      </c>
      <c r="AY314" s="252" t="s">
        <v>144</v>
      </c>
    </row>
    <row r="315" s="14" customFormat="1">
      <c r="A315" s="14"/>
      <c r="B315" s="253"/>
      <c r="C315" s="254"/>
      <c r="D315" s="235" t="s">
        <v>157</v>
      </c>
      <c r="E315" s="255" t="s">
        <v>1</v>
      </c>
      <c r="F315" s="256" t="s">
        <v>159</v>
      </c>
      <c r="G315" s="254"/>
      <c r="H315" s="257">
        <v>20</v>
      </c>
      <c r="I315" s="258"/>
      <c r="J315" s="258"/>
      <c r="K315" s="254"/>
      <c r="L315" s="254"/>
      <c r="M315" s="259"/>
      <c r="N315" s="260"/>
      <c r="O315" s="261"/>
      <c r="P315" s="261"/>
      <c r="Q315" s="261"/>
      <c r="R315" s="261"/>
      <c r="S315" s="261"/>
      <c r="T315" s="261"/>
      <c r="U315" s="261"/>
      <c r="V315" s="261"/>
      <c r="W315" s="261"/>
      <c r="X315" s="262"/>
      <c r="Y315" s="14"/>
      <c r="Z315" s="14"/>
      <c r="AA315" s="14"/>
      <c r="AB315" s="14"/>
      <c r="AC315" s="14"/>
      <c r="AD315" s="14"/>
      <c r="AE315" s="14"/>
      <c r="AT315" s="263" t="s">
        <v>157</v>
      </c>
      <c r="AU315" s="263" t="s">
        <v>87</v>
      </c>
      <c r="AV315" s="14" t="s">
        <v>151</v>
      </c>
      <c r="AW315" s="14" t="s">
        <v>5</v>
      </c>
      <c r="AX315" s="14" t="s">
        <v>85</v>
      </c>
      <c r="AY315" s="263" t="s">
        <v>144</v>
      </c>
    </row>
    <row r="316" s="2" customFormat="1" ht="16.5" customHeight="1">
      <c r="A316" s="38"/>
      <c r="B316" s="39"/>
      <c r="C316" s="276" t="s">
        <v>399</v>
      </c>
      <c r="D316" s="276" t="s">
        <v>343</v>
      </c>
      <c r="E316" s="277" t="s">
        <v>400</v>
      </c>
      <c r="F316" s="278" t="s">
        <v>401</v>
      </c>
      <c r="G316" s="279" t="s">
        <v>202</v>
      </c>
      <c r="H316" s="280">
        <v>0.55000000000000004</v>
      </c>
      <c r="I316" s="281"/>
      <c r="J316" s="282"/>
      <c r="K316" s="283">
        <f>ROUND(P316*H316,2)</f>
        <v>0</v>
      </c>
      <c r="L316" s="278" t="s">
        <v>1</v>
      </c>
      <c r="M316" s="284"/>
      <c r="N316" s="285" t="s">
        <v>1</v>
      </c>
      <c r="O316" s="229" t="s">
        <v>40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91"/>
      <c r="T316" s="231">
        <f>S316*H316</f>
        <v>0</v>
      </c>
      <c r="U316" s="231">
        <v>0.0177</v>
      </c>
      <c r="V316" s="231">
        <f>U316*H316</f>
        <v>0.0097350000000000006</v>
      </c>
      <c r="W316" s="231">
        <v>0</v>
      </c>
      <c r="X316" s="232">
        <f>W316*H316</f>
        <v>0</v>
      </c>
      <c r="Y316" s="38"/>
      <c r="Z316" s="38"/>
      <c r="AA316" s="38"/>
      <c r="AB316" s="38"/>
      <c r="AC316" s="38"/>
      <c r="AD316" s="38"/>
      <c r="AE316" s="38"/>
      <c r="AR316" s="233" t="s">
        <v>199</v>
      </c>
      <c r="AT316" s="233" t="s">
        <v>343</v>
      </c>
      <c r="AU316" s="233" t="s">
        <v>87</v>
      </c>
      <c r="AY316" s="17" t="s">
        <v>144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7" t="s">
        <v>85</v>
      </c>
      <c r="BK316" s="234">
        <f>ROUND(P316*H316,2)</f>
        <v>0</v>
      </c>
      <c r="BL316" s="17" t="s">
        <v>151</v>
      </c>
      <c r="BM316" s="233" t="s">
        <v>402</v>
      </c>
    </row>
    <row r="317" s="2" customFormat="1">
      <c r="A317" s="38"/>
      <c r="B317" s="39"/>
      <c r="C317" s="40"/>
      <c r="D317" s="235" t="s">
        <v>153</v>
      </c>
      <c r="E317" s="40"/>
      <c r="F317" s="236" t="s">
        <v>401</v>
      </c>
      <c r="G317" s="40"/>
      <c r="H317" s="40"/>
      <c r="I317" s="237"/>
      <c r="J317" s="237"/>
      <c r="K317" s="40"/>
      <c r="L317" s="40"/>
      <c r="M317" s="44"/>
      <c r="N317" s="238"/>
      <c r="O317" s="239"/>
      <c r="P317" s="91"/>
      <c r="Q317" s="91"/>
      <c r="R317" s="91"/>
      <c r="S317" s="91"/>
      <c r="T317" s="91"/>
      <c r="U317" s="91"/>
      <c r="V317" s="91"/>
      <c r="W317" s="91"/>
      <c r="X317" s="92"/>
      <c r="Y317" s="38"/>
      <c r="Z317" s="38"/>
      <c r="AA317" s="38"/>
      <c r="AB317" s="38"/>
      <c r="AC317" s="38"/>
      <c r="AD317" s="38"/>
      <c r="AE317" s="38"/>
      <c r="AT317" s="17" t="s">
        <v>153</v>
      </c>
      <c r="AU317" s="17" t="s">
        <v>87</v>
      </c>
    </row>
    <row r="318" s="13" customFormat="1">
      <c r="A318" s="13"/>
      <c r="B318" s="242"/>
      <c r="C318" s="243"/>
      <c r="D318" s="235" t="s">
        <v>157</v>
      </c>
      <c r="E318" s="244" t="s">
        <v>1</v>
      </c>
      <c r="F318" s="245" t="s">
        <v>403</v>
      </c>
      <c r="G318" s="243"/>
      <c r="H318" s="246">
        <v>0.55000000000000004</v>
      </c>
      <c r="I318" s="247"/>
      <c r="J318" s="247"/>
      <c r="K318" s="243"/>
      <c r="L318" s="243"/>
      <c r="M318" s="248"/>
      <c r="N318" s="249"/>
      <c r="O318" s="250"/>
      <c r="P318" s="250"/>
      <c r="Q318" s="250"/>
      <c r="R318" s="250"/>
      <c r="S318" s="250"/>
      <c r="T318" s="250"/>
      <c r="U318" s="250"/>
      <c r="V318" s="250"/>
      <c r="W318" s="250"/>
      <c r="X318" s="251"/>
      <c r="Y318" s="13"/>
      <c r="Z318" s="13"/>
      <c r="AA318" s="13"/>
      <c r="AB318" s="13"/>
      <c r="AC318" s="13"/>
      <c r="AD318" s="13"/>
      <c r="AE318" s="13"/>
      <c r="AT318" s="252" t="s">
        <v>157</v>
      </c>
      <c r="AU318" s="252" t="s">
        <v>87</v>
      </c>
      <c r="AV318" s="13" t="s">
        <v>87</v>
      </c>
      <c r="AW318" s="13" t="s">
        <v>5</v>
      </c>
      <c r="AX318" s="13" t="s">
        <v>77</v>
      </c>
      <c r="AY318" s="252" t="s">
        <v>144</v>
      </c>
    </row>
    <row r="319" s="14" customFormat="1">
      <c r="A319" s="14"/>
      <c r="B319" s="253"/>
      <c r="C319" s="254"/>
      <c r="D319" s="235" t="s">
        <v>157</v>
      </c>
      <c r="E319" s="255" t="s">
        <v>1</v>
      </c>
      <c r="F319" s="256" t="s">
        <v>159</v>
      </c>
      <c r="G319" s="254"/>
      <c r="H319" s="257">
        <v>0.55000000000000004</v>
      </c>
      <c r="I319" s="258"/>
      <c r="J319" s="258"/>
      <c r="K319" s="254"/>
      <c r="L319" s="254"/>
      <c r="M319" s="259"/>
      <c r="N319" s="260"/>
      <c r="O319" s="261"/>
      <c r="P319" s="261"/>
      <c r="Q319" s="261"/>
      <c r="R319" s="261"/>
      <c r="S319" s="261"/>
      <c r="T319" s="261"/>
      <c r="U319" s="261"/>
      <c r="V319" s="261"/>
      <c r="W319" s="261"/>
      <c r="X319" s="262"/>
      <c r="Y319" s="14"/>
      <c r="Z319" s="14"/>
      <c r="AA319" s="14"/>
      <c r="AB319" s="14"/>
      <c r="AC319" s="14"/>
      <c r="AD319" s="14"/>
      <c r="AE319" s="14"/>
      <c r="AT319" s="263" t="s">
        <v>157</v>
      </c>
      <c r="AU319" s="263" t="s">
        <v>87</v>
      </c>
      <c r="AV319" s="14" t="s">
        <v>151</v>
      </c>
      <c r="AW319" s="14" t="s">
        <v>5</v>
      </c>
      <c r="AX319" s="14" t="s">
        <v>85</v>
      </c>
      <c r="AY319" s="263" t="s">
        <v>144</v>
      </c>
    </row>
    <row r="320" s="2" customFormat="1" ht="16.5" customHeight="1">
      <c r="A320" s="38"/>
      <c r="B320" s="39"/>
      <c r="C320" s="276" t="s">
        <v>404</v>
      </c>
      <c r="D320" s="276" t="s">
        <v>343</v>
      </c>
      <c r="E320" s="277" t="s">
        <v>405</v>
      </c>
      <c r="F320" s="278" t="s">
        <v>406</v>
      </c>
      <c r="G320" s="279" t="s">
        <v>202</v>
      </c>
      <c r="H320" s="280">
        <v>0.66000000000000003</v>
      </c>
      <c r="I320" s="281"/>
      <c r="J320" s="282"/>
      <c r="K320" s="283">
        <f>ROUND(P320*H320,2)</f>
        <v>0</v>
      </c>
      <c r="L320" s="278" t="s">
        <v>1</v>
      </c>
      <c r="M320" s="284"/>
      <c r="N320" s="285" t="s">
        <v>1</v>
      </c>
      <c r="O320" s="229" t="s">
        <v>40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91"/>
      <c r="T320" s="231">
        <f>S320*H320</f>
        <v>0</v>
      </c>
      <c r="U320" s="231">
        <v>0.0177</v>
      </c>
      <c r="V320" s="231">
        <f>U320*H320</f>
        <v>0.011682000000000001</v>
      </c>
      <c r="W320" s="231">
        <v>0</v>
      </c>
      <c r="X320" s="232">
        <f>W320*H320</f>
        <v>0</v>
      </c>
      <c r="Y320" s="38"/>
      <c r="Z320" s="38"/>
      <c r="AA320" s="38"/>
      <c r="AB320" s="38"/>
      <c r="AC320" s="38"/>
      <c r="AD320" s="38"/>
      <c r="AE320" s="38"/>
      <c r="AR320" s="233" t="s">
        <v>199</v>
      </c>
      <c r="AT320" s="233" t="s">
        <v>343</v>
      </c>
      <c r="AU320" s="233" t="s">
        <v>87</v>
      </c>
      <c r="AY320" s="17" t="s">
        <v>144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7" t="s">
        <v>85</v>
      </c>
      <c r="BK320" s="234">
        <f>ROUND(P320*H320,2)</f>
        <v>0</v>
      </c>
      <c r="BL320" s="17" t="s">
        <v>151</v>
      </c>
      <c r="BM320" s="233" t="s">
        <v>407</v>
      </c>
    </row>
    <row r="321" s="2" customFormat="1">
      <c r="A321" s="38"/>
      <c r="B321" s="39"/>
      <c r="C321" s="40"/>
      <c r="D321" s="235" t="s">
        <v>153</v>
      </c>
      <c r="E321" s="40"/>
      <c r="F321" s="236" t="s">
        <v>406</v>
      </c>
      <c r="G321" s="40"/>
      <c r="H321" s="40"/>
      <c r="I321" s="237"/>
      <c r="J321" s="237"/>
      <c r="K321" s="40"/>
      <c r="L321" s="40"/>
      <c r="M321" s="44"/>
      <c r="N321" s="238"/>
      <c r="O321" s="239"/>
      <c r="P321" s="91"/>
      <c r="Q321" s="91"/>
      <c r="R321" s="91"/>
      <c r="S321" s="91"/>
      <c r="T321" s="91"/>
      <c r="U321" s="91"/>
      <c r="V321" s="91"/>
      <c r="W321" s="91"/>
      <c r="X321" s="92"/>
      <c r="Y321" s="38"/>
      <c r="Z321" s="38"/>
      <c r="AA321" s="38"/>
      <c r="AB321" s="38"/>
      <c r="AC321" s="38"/>
      <c r="AD321" s="38"/>
      <c r="AE321" s="38"/>
      <c r="AT321" s="17" t="s">
        <v>153</v>
      </c>
      <c r="AU321" s="17" t="s">
        <v>87</v>
      </c>
    </row>
    <row r="322" s="13" customFormat="1">
      <c r="A322" s="13"/>
      <c r="B322" s="242"/>
      <c r="C322" s="243"/>
      <c r="D322" s="235" t="s">
        <v>157</v>
      </c>
      <c r="E322" s="244" t="s">
        <v>1</v>
      </c>
      <c r="F322" s="245" t="s">
        <v>408</v>
      </c>
      <c r="G322" s="243"/>
      <c r="H322" s="246">
        <v>0.66000000000000003</v>
      </c>
      <c r="I322" s="247"/>
      <c r="J322" s="247"/>
      <c r="K322" s="243"/>
      <c r="L322" s="243"/>
      <c r="M322" s="248"/>
      <c r="N322" s="249"/>
      <c r="O322" s="250"/>
      <c r="P322" s="250"/>
      <c r="Q322" s="250"/>
      <c r="R322" s="250"/>
      <c r="S322" s="250"/>
      <c r="T322" s="250"/>
      <c r="U322" s="250"/>
      <c r="V322" s="250"/>
      <c r="W322" s="250"/>
      <c r="X322" s="251"/>
      <c r="Y322" s="13"/>
      <c r="Z322" s="13"/>
      <c r="AA322" s="13"/>
      <c r="AB322" s="13"/>
      <c r="AC322" s="13"/>
      <c r="AD322" s="13"/>
      <c r="AE322" s="13"/>
      <c r="AT322" s="252" t="s">
        <v>157</v>
      </c>
      <c r="AU322" s="252" t="s">
        <v>87</v>
      </c>
      <c r="AV322" s="13" t="s">
        <v>87</v>
      </c>
      <c r="AW322" s="13" t="s">
        <v>5</v>
      </c>
      <c r="AX322" s="13" t="s">
        <v>77</v>
      </c>
      <c r="AY322" s="252" t="s">
        <v>144</v>
      </c>
    </row>
    <row r="323" s="14" customFormat="1">
      <c r="A323" s="14"/>
      <c r="B323" s="253"/>
      <c r="C323" s="254"/>
      <c r="D323" s="235" t="s">
        <v>157</v>
      </c>
      <c r="E323" s="255" t="s">
        <v>1</v>
      </c>
      <c r="F323" s="256" t="s">
        <v>159</v>
      </c>
      <c r="G323" s="254"/>
      <c r="H323" s="257">
        <v>0.66000000000000003</v>
      </c>
      <c r="I323" s="258"/>
      <c r="J323" s="258"/>
      <c r="K323" s="254"/>
      <c r="L323" s="254"/>
      <c r="M323" s="259"/>
      <c r="N323" s="260"/>
      <c r="O323" s="261"/>
      <c r="P323" s="261"/>
      <c r="Q323" s="261"/>
      <c r="R323" s="261"/>
      <c r="S323" s="261"/>
      <c r="T323" s="261"/>
      <c r="U323" s="261"/>
      <c r="V323" s="261"/>
      <c r="W323" s="261"/>
      <c r="X323" s="262"/>
      <c r="Y323" s="14"/>
      <c r="Z323" s="14"/>
      <c r="AA323" s="14"/>
      <c r="AB323" s="14"/>
      <c r="AC323" s="14"/>
      <c r="AD323" s="14"/>
      <c r="AE323" s="14"/>
      <c r="AT323" s="263" t="s">
        <v>157</v>
      </c>
      <c r="AU323" s="263" t="s">
        <v>87</v>
      </c>
      <c r="AV323" s="14" t="s">
        <v>151</v>
      </c>
      <c r="AW323" s="14" t="s">
        <v>5</v>
      </c>
      <c r="AX323" s="14" t="s">
        <v>85</v>
      </c>
      <c r="AY323" s="263" t="s">
        <v>144</v>
      </c>
    </row>
    <row r="324" s="2" customFormat="1" ht="16.5" customHeight="1">
      <c r="A324" s="38"/>
      <c r="B324" s="39"/>
      <c r="C324" s="276" t="s">
        <v>409</v>
      </c>
      <c r="D324" s="276" t="s">
        <v>343</v>
      </c>
      <c r="E324" s="277" t="s">
        <v>410</v>
      </c>
      <c r="F324" s="278" t="s">
        <v>411</v>
      </c>
      <c r="G324" s="279" t="s">
        <v>149</v>
      </c>
      <c r="H324" s="280">
        <v>1</v>
      </c>
      <c r="I324" s="281"/>
      <c r="J324" s="282"/>
      <c r="K324" s="283">
        <f>ROUND(P324*H324,2)</f>
        <v>0</v>
      </c>
      <c r="L324" s="278" t="s">
        <v>1</v>
      </c>
      <c r="M324" s="284"/>
      <c r="N324" s="285" t="s">
        <v>1</v>
      </c>
      <c r="O324" s="229" t="s">
        <v>40</v>
      </c>
      <c r="P324" s="230">
        <f>I324+J324</f>
        <v>0</v>
      </c>
      <c r="Q324" s="230">
        <f>ROUND(I324*H324,2)</f>
        <v>0</v>
      </c>
      <c r="R324" s="230">
        <f>ROUND(J324*H324,2)</f>
        <v>0</v>
      </c>
      <c r="S324" s="91"/>
      <c r="T324" s="231">
        <f>S324*H324</f>
        <v>0</v>
      </c>
      <c r="U324" s="231">
        <v>0.16200000000000001</v>
      </c>
      <c r="V324" s="231">
        <f>U324*H324</f>
        <v>0.16200000000000001</v>
      </c>
      <c r="W324" s="231">
        <v>0</v>
      </c>
      <c r="X324" s="232">
        <f>W324*H324</f>
        <v>0</v>
      </c>
      <c r="Y324" s="38"/>
      <c r="Z324" s="38"/>
      <c r="AA324" s="38"/>
      <c r="AB324" s="38"/>
      <c r="AC324" s="38"/>
      <c r="AD324" s="38"/>
      <c r="AE324" s="38"/>
      <c r="AR324" s="233" t="s">
        <v>199</v>
      </c>
      <c r="AT324" s="233" t="s">
        <v>343</v>
      </c>
      <c r="AU324" s="233" t="s">
        <v>87</v>
      </c>
      <c r="AY324" s="17" t="s">
        <v>144</v>
      </c>
      <c r="BE324" s="234">
        <f>IF(O324="základní",K324,0)</f>
        <v>0</v>
      </c>
      <c r="BF324" s="234">
        <f>IF(O324="snížená",K324,0)</f>
        <v>0</v>
      </c>
      <c r="BG324" s="234">
        <f>IF(O324="zákl. přenesená",K324,0)</f>
        <v>0</v>
      </c>
      <c r="BH324" s="234">
        <f>IF(O324="sníž. přenesená",K324,0)</f>
        <v>0</v>
      </c>
      <c r="BI324" s="234">
        <f>IF(O324="nulová",K324,0)</f>
        <v>0</v>
      </c>
      <c r="BJ324" s="17" t="s">
        <v>85</v>
      </c>
      <c r="BK324" s="234">
        <f>ROUND(P324*H324,2)</f>
        <v>0</v>
      </c>
      <c r="BL324" s="17" t="s">
        <v>151</v>
      </c>
      <c r="BM324" s="233" t="s">
        <v>412</v>
      </c>
    </row>
    <row r="325" s="2" customFormat="1">
      <c r="A325" s="38"/>
      <c r="B325" s="39"/>
      <c r="C325" s="40"/>
      <c r="D325" s="235" t="s">
        <v>153</v>
      </c>
      <c r="E325" s="40"/>
      <c r="F325" s="236" t="s">
        <v>411</v>
      </c>
      <c r="G325" s="40"/>
      <c r="H325" s="40"/>
      <c r="I325" s="237"/>
      <c r="J325" s="237"/>
      <c r="K325" s="40"/>
      <c r="L325" s="40"/>
      <c r="M325" s="44"/>
      <c r="N325" s="238"/>
      <c r="O325" s="239"/>
      <c r="P325" s="91"/>
      <c r="Q325" s="91"/>
      <c r="R325" s="91"/>
      <c r="S325" s="91"/>
      <c r="T325" s="91"/>
      <c r="U325" s="91"/>
      <c r="V325" s="91"/>
      <c r="W325" s="91"/>
      <c r="X325" s="92"/>
      <c r="Y325" s="38"/>
      <c r="Z325" s="38"/>
      <c r="AA325" s="38"/>
      <c r="AB325" s="38"/>
      <c r="AC325" s="38"/>
      <c r="AD325" s="38"/>
      <c r="AE325" s="38"/>
      <c r="AT325" s="17" t="s">
        <v>153</v>
      </c>
      <c r="AU325" s="17" t="s">
        <v>87</v>
      </c>
    </row>
    <row r="326" s="13" customFormat="1">
      <c r="A326" s="13"/>
      <c r="B326" s="242"/>
      <c r="C326" s="243"/>
      <c r="D326" s="235" t="s">
        <v>157</v>
      </c>
      <c r="E326" s="244" t="s">
        <v>1</v>
      </c>
      <c r="F326" s="245" t="s">
        <v>413</v>
      </c>
      <c r="G326" s="243"/>
      <c r="H326" s="246">
        <v>1</v>
      </c>
      <c r="I326" s="247"/>
      <c r="J326" s="247"/>
      <c r="K326" s="243"/>
      <c r="L326" s="243"/>
      <c r="M326" s="248"/>
      <c r="N326" s="249"/>
      <c r="O326" s="250"/>
      <c r="P326" s="250"/>
      <c r="Q326" s="250"/>
      <c r="R326" s="250"/>
      <c r="S326" s="250"/>
      <c r="T326" s="250"/>
      <c r="U326" s="250"/>
      <c r="V326" s="250"/>
      <c r="W326" s="250"/>
      <c r="X326" s="251"/>
      <c r="Y326" s="13"/>
      <c r="Z326" s="13"/>
      <c r="AA326" s="13"/>
      <c r="AB326" s="13"/>
      <c r="AC326" s="13"/>
      <c r="AD326" s="13"/>
      <c r="AE326" s="13"/>
      <c r="AT326" s="252" t="s">
        <v>157</v>
      </c>
      <c r="AU326" s="252" t="s">
        <v>87</v>
      </c>
      <c r="AV326" s="13" t="s">
        <v>87</v>
      </c>
      <c r="AW326" s="13" t="s">
        <v>5</v>
      </c>
      <c r="AX326" s="13" t="s">
        <v>77</v>
      </c>
      <c r="AY326" s="252" t="s">
        <v>144</v>
      </c>
    </row>
    <row r="327" s="14" customFormat="1">
      <c r="A327" s="14"/>
      <c r="B327" s="253"/>
      <c r="C327" s="254"/>
      <c r="D327" s="235" t="s">
        <v>157</v>
      </c>
      <c r="E327" s="255" t="s">
        <v>1</v>
      </c>
      <c r="F327" s="256" t="s">
        <v>159</v>
      </c>
      <c r="G327" s="254"/>
      <c r="H327" s="257">
        <v>1</v>
      </c>
      <c r="I327" s="258"/>
      <c r="J327" s="258"/>
      <c r="K327" s="254"/>
      <c r="L327" s="254"/>
      <c r="M327" s="259"/>
      <c r="N327" s="260"/>
      <c r="O327" s="261"/>
      <c r="P327" s="261"/>
      <c r="Q327" s="261"/>
      <c r="R327" s="261"/>
      <c r="S327" s="261"/>
      <c r="T327" s="261"/>
      <c r="U327" s="261"/>
      <c r="V327" s="261"/>
      <c r="W327" s="261"/>
      <c r="X327" s="262"/>
      <c r="Y327" s="14"/>
      <c r="Z327" s="14"/>
      <c r="AA327" s="14"/>
      <c r="AB327" s="14"/>
      <c r="AC327" s="14"/>
      <c r="AD327" s="14"/>
      <c r="AE327" s="14"/>
      <c r="AT327" s="263" t="s">
        <v>157</v>
      </c>
      <c r="AU327" s="263" t="s">
        <v>87</v>
      </c>
      <c r="AV327" s="14" t="s">
        <v>151</v>
      </c>
      <c r="AW327" s="14" t="s">
        <v>5</v>
      </c>
      <c r="AX327" s="14" t="s">
        <v>85</v>
      </c>
      <c r="AY327" s="263" t="s">
        <v>144</v>
      </c>
    </row>
    <row r="328" s="2" customFormat="1" ht="16.5" customHeight="1">
      <c r="A328" s="38"/>
      <c r="B328" s="39"/>
      <c r="C328" s="276" t="s">
        <v>414</v>
      </c>
      <c r="D328" s="276" t="s">
        <v>343</v>
      </c>
      <c r="E328" s="277" t="s">
        <v>415</v>
      </c>
      <c r="F328" s="278" t="s">
        <v>416</v>
      </c>
      <c r="G328" s="279" t="s">
        <v>149</v>
      </c>
      <c r="H328" s="280">
        <v>1</v>
      </c>
      <c r="I328" s="281"/>
      <c r="J328" s="282"/>
      <c r="K328" s="283">
        <f>ROUND(P328*H328,2)</f>
        <v>0</v>
      </c>
      <c r="L328" s="278" t="s">
        <v>1</v>
      </c>
      <c r="M328" s="284"/>
      <c r="N328" s="285" t="s">
        <v>1</v>
      </c>
      <c r="O328" s="229" t="s">
        <v>40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91"/>
      <c r="T328" s="231">
        <f>S328*H328</f>
        <v>0</v>
      </c>
      <c r="U328" s="231">
        <v>0</v>
      </c>
      <c r="V328" s="231">
        <f>U328*H328</f>
        <v>0</v>
      </c>
      <c r="W328" s="231">
        <v>0</v>
      </c>
      <c r="X328" s="232">
        <f>W328*H328</f>
        <v>0</v>
      </c>
      <c r="Y328" s="38"/>
      <c r="Z328" s="38"/>
      <c r="AA328" s="38"/>
      <c r="AB328" s="38"/>
      <c r="AC328" s="38"/>
      <c r="AD328" s="38"/>
      <c r="AE328" s="38"/>
      <c r="AR328" s="233" t="s">
        <v>199</v>
      </c>
      <c r="AT328" s="233" t="s">
        <v>343</v>
      </c>
      <c r="AU328" s="233" t="s">
        <v>87</v>
      </c>
      <c r="AY328" s="17" t="s">
        <v>144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7" t="s">
        <v>85</v>
      </c>
      <c r="BK328" s="234">
        <f>ROUND(P328*H328,2)</f>
        <v>0</v>
      </c>
      <c r="BL328" s="17" t="s">
        <v>151</v>
      </c>
      <c r="BM328" s="233" t="s">
        <v>417</v>
      </c>
    </row>
    <row r="329" s="2" customFormat="1">
      <c r="A329" s="38"/>
      <c r="B329" s="39"/>
      <c r="C329" s="40"/>
      <c r="D329" s="235" t="s">
        <v>153</v>
      </c>
      <c r="E329" s="40"/>
      <c r="F329" s="236" t="s">
        <v>416</v>
      </c>
      <c r="G329" s="40"/>
      <c r="H329" s="40"/>
      <c r="I329" s="237"/>
      <c r="J329" s="237"/>
      <c r="K329" s="40"/>
      <c r="L329" s="40"/>
      <c r="M329" s="44"/>
      <c r="N329" s="238"/>
      <c r="O329" s="239"/>
      <c r="P329" s="91"/>
      <c r="Q329" s="91"/>
      <c r="R329" s="91"/>
      <c r="S329" s="91"/>
      <c r="T329" s="91"/>
      <c r="U329" s="91"/>
      <c r="V329" s="91"/>
      <c r="W329" s="91"/>
      <c r="X329" s="92"/>
      <c r="Y329" s="38"/>
      <c r="Z329" s="38"/>
      <c r="AA329" s="38"/>
      <c r="AB329" s="38"/>
      <c r="AC329" s="38"/>
      <c r="AD329" s="38"/>
      <c r="AE329" s="38"/>
      <c r="AT329" s="17" t="s">
        <v>153</v>
      </c>
      <c r="AU329" s="17" t="s">
        <v>87</v>
      </c>
    </row>
    <row r="330" s="13" customFormat="1">
      <c r="A330" s="13"/>
      <c r="B330" s="242"/>
      <c r="C330" s="243"/>
      <c r="D330" s="235" t="s">
        <v>157</v>
      </c>
      <c r="E330" s="244" t="s">
        <v>1</v>
      </c>
      <c r="F330" s="245" t="s">
        <v>413</v>
      </c>
      <c r="G330" s="243"/>
      <c r="H330" s="246">
        <v>1</v>
      </c>
      <c r="I330" s="247"/>
      <c r="J330" s="247"/>
      <c r="K330" s="243"/>
      <c r="L330" s="243"/>
      <c r="M330" s="248"/>
      <c r="N330" s="249"/>
      <c r="O330" s="250"/>
      <c r="P330" s="250"/>
      <c r="Q330" s="250"/>
      <c r="R330" s="250"/>
      <c r="S330" s="250"/>
      <c r="T330" s="250"/>
      <c r="U330" s="250"/>
      <c r="V330" s="250"/>
      <c r="W330" s="250"/>
      <c r="X330" s="251"/>
      <c r="Y330" s="13"/>
      <c r="Z330" s="13"/>
      <c r="AA330" s="13"/>
      <c r="AB330" s="13"/>
      <c r="AC330" s="13"/>
      <c r="AD330" s="13"/>
      <c r="AE330" s="13"/>
      <c r="AT330" s="252" t="s">
        <v>157</v>
      </c>
      <c r="AU330" s="252" t="s">
        <v>87</v>
      </c>
      <c r="AV330" s="13" t="s">
        <v>87</v>
      </c>
      <c r="AW330" s="13" t="s">
        <v>5</v>
      </c>
      <c r="AX330" s="13" t="s">
        <v>77</v>
      </c>
      <c r="AY330" s="252" t="s">
        <v>144</v>
      </c>
    </row>
    <row r="331" s="14" customFormat="1">
      <c r="A331" s="14"/>
      <c r="B331" s="253"/>
      <c r="C331" s="254"/>
      <c r="D331" s="235" t="s">
        <v>157</v>
      </c>
      <c r="E331" s="255" t="s">
        <v>1</v>
      </c>
      <c r="F331" s="256" t="s">
        <v>159</v>
      </c>
      <c r="G331" s="254"/>
      <c r="H331" s="257">
        <v>1</v>
      </c>
      <c r="I331" s="258"/>
      <c r="J331" s="258"/>
      <c r="K331" s="254"/>
      <c r="L331" s="254"/>
      <c r="M331" s="259"/>
      <c r="N331" s="260"/>
      <c r="O331" s="261"/>
      <c r="P331" s="261"/>
      <c r="Q331" s="261"/>
      <c r="R331" s="261"/>
      <c r="S331" s="261"/>
      <c r="T331" s="261"/>
      <c r="U331" s="261"/>
      <c r="V331" s="261"/>
      <c r="W331" s="261"/>
      <c r="X331" s="262"/>
      <c r="Y331" s="14"/>
      <c r="Z331" s="14"/>
      <c r="AA331" s="14"/>
      <c r="AB331" s="14"/>
      <c r="AC331" s="14"/>
      <c r="AD331" s="14"/>
      <c r="AE331" s="14"/>
      <c r="AT331" s="263" t="s">
        <v>157</v>
      </c>
      <c r="AU331" s="263" t="s">
        <v>87</v>
      </c>
      <c r="AV331" s="14" t="s">
        <v>151</v>
      </c>
      <c r="AW331" s="14" t="s">
        <v>5</v>
      </c>
      <c r="AX331" s="14" t="s">
        <v>85</v>
      </c>
      <c r="AY331" s="263" t="s">
        <v>144</v>
      </c>
    </row>
    <row r="332" s="2" customFormat="1">
      <c r="A332" s="38"/>
      <c r="B332" s="39"/>
      <c r="C332" s="221" t="s">
        <v>418</v>
      </c>
      <c r="D332" s="221" t="s">
        <v>146</v>
      </c>
      <c r="E332" s="222" t="s">
        <v>419</v>
      </c>
      <c r="F332" s="223" t="s">
        <v>420</v>
      </c>
      <c r="G332" s="224" t="s">
        <v>149</v>
      </c>
      <c r="H332" s="225">
        <v>1</v>
      </c>
      <c r="I332" s="226"/>
      <c r="J332" s="226"/>
      <c r="K332" s="227">
        <f>ROUND(P332*H332,2)</f>
        <v>0</v>
      </c>
      <c r="L332" s="223" t="s">
        <v>150</v>
      </c>
      <c r="M332" s="44"/>
      <c r="N332" s="228" t="s">
        <v>1</v>
      </c>
      <c r="O332" s="229" t="s">
        <v>40</v>
      </c>
      <c r="P332" s="230">
        <f>I332+J332</f>
        <v>0</v>
      </c>
      <c r="Q332" s="230">
        <f>ROUND(I332*H332,2)</f>
        <v>0</v>
      </c>
      <c r="R332" s="230">
        <f>ROUND(J332*H332,2)</f>
        <v>0</v>
      </c>
      <c r="S332" s="91"/>
      <c r="T332" s="231">
        <f>S332*H332</f>
        <v>0</v>
      </c>
      <c r="U332" s="231">
        <v>0.01299</v>
      </c>
      <c r="V332" s="231">
        <f>U332*H332</f>
        <v>0.01299</v>
      </c>
      <c r="W332" s="231">
        <v>0</v>
      </c>
      <c r="X332" s="232">
        <f>W332*H332</f>
        <v>0</v>
      </c>
      <c r="Y332" s="38"/>
      <c r="Z332" s="38"/>
      <c r="AA332" s="38"/>
      <c r="AB332" s="38"/>
      <c r="AC332" s="38"/>
      <c r="AD332" s="38"/>
      <c r="AE332" s="38"/>
      <c r="AR332" s="233" t="s">
        <v>151</v>
      </c>
      <c r="AT332" s="233" t="s">
        <v>146</v>
      </c>
      <c r="AU332" s="233" t="s">
        <v>87</v>
      </c>
      <c r="AY332" s="17" t="s">
        <v>144</v>
      </c>
      <c r="BE332" s="234">
        <f>IF(O332="základní",K332,0)</f>
        <v>0</v>
      </c>
      <c r="BF332" s="234">
        <f>IF(O332="snížená",K332,0)</f>
        <v>0</v>
      </c>
      <c r="BG332" s="234">
        <f>IF(O332="zákl. přenesená",K332,0)</f>
        <v>0</v>
      </c>
      <c r="BH332" s="234">
        <f>IF(O332="sníž. přenesená",K332,0)</f>
        <v>0</v>
      </c>
      <c r="BI332" s="234">
        <f>IF(O332="nulová",K332,0)</f>
        <v>0</v>
      </c>
      <c r="BJ332" s="17" t="s">
        <v>85</v>
      </c>
      <c r="BK332" s="234">
        <f>ROUND(P332*H332,2)</f>
        <v>0</v>
      </c>
      <c r="BL332" s="17" t="s">
        <v>151</v>
      </c>
      <c r="BM332" s="233" t="s">
        <v>421</v>
      </c>
    </row>
    <row r="333" s="2" customFormat="1">
      <c r="A333" s="38"/>
      <c r="B333" s="39"/>
      <c r="C333" s="40"/>
      <c r="D333" s="235" t="s">
        <v>153</v>
      </c>
      <c r="E333" s="40"/>
      <c r="F333" s="236" t="s">
        <v>422</v>
      </c>
      <c r="G333" s="40"/>
      <c r="H333" s="40"/>
      <c r="I333" s="237"/>
      <c r="J333" s="237"/>
      <c r="K333" s="40"/>
      <c r="L333" s="40"/>
      <c r="M333" s="44"/>
      <c r="N333" s="238"/>
      <c r="O333" s="239"/>
      <c r="P333" s="91"/>
      <c r="Q333" s="91"/>
      <c r="R333" s="91"/>
      <c r="S333" s="91"/>
      <c r="T333" s="91"/>
      <c r="U333" s="91"/>
      <c r="V333" s="91"/>
      <c r="W333" s="91"/>
      <c r="X333" s="92"/>
      <c r="Y333" s="38"/>
      <c r="Z333" s="38"/>
      <c r="AA333" s="38"/>
      <c r="AB333" s="38"/>
      <c r="AC333" s="38"/>
      <c r="AD333" s="38"/>
      <c r="AE333" s="38"/>
      <c r="AT333" s="17" t="s">
        <v>153</v>
      </c>
      <c r="AU333" s="17" t="s">
        <v>87</v>
      </c>
    </row>
    <row r="334" s="2" customFormat="1">
      <c r="A334" s="38"/>
      <c r="B334" s="39"/>
      <c r="C334" s="40"/>
      <c r="D334" s="240" t="s">
        <v>155</v>
      </c>
      <c r="E334" s="40"/>
      <c r="F334" s="241" t="s">
        <v>423</v>
      </c>
      <c r="G334" s="40"/>
      <c r="H334" s="40"/>
      <c r="I334" s="237"/>
      <c r="J334" s="237"/>
      <c r="K334" s="40"/>
      <c r="L334" s="40"/>
      <c r="M334" s="44"/>
      <c r="N334" s="238"/>
      <c r="O334" s="239"/>
      <c r="P334" s="91"/>
      <c r="Q334" s="91"/>
      <c r="R334" s="91"/>
      <c r="S334" s="91"/>
      <c r="T334" s="91"/>
      <c r="U334" s="91"/>
      <c r="V334" s="91"/>
      <c r="W334" s="91"/>
      <c r="X334" s="92"/>
      <c r="Y334" s="38"/>
      <c r="Z334" s="38"/>
      <c r="AA334" s="38"/>
      <c r="AB334" s="38"/>
      <c r="AC334" s="38"/>
      <c r="AD334" s="38"/>
      <c r="AE334" s="38"/>
      <c r="AT334" s="17" t="s">
        <v>155</v>
      </c>
      <c r="AU334" s="17" t="s">
        <v>87</v>
      </c>
    </row>
    <row r="335" s="13" customFormat="1">
      <c r="A335" s="13"/>
      <c r="B335" s="242"/>
      <c r="C335" s="243"/>
      <c r="D335" s="235" t="s">
        <v>157</v>
      </c>
      <c r="E335" s="244" t="s">
        <v>1</v>
      </c>
      <c r="F335" s="245" t="s">
        <v>424</v>
      </c>
      <c r="G335" s="243"/>
      <c r="H335" s="246">
        <v>1</v>
      </c>
      <c r="I335" s="247"/>
      <c r="J335" s="247"/>
      <c r="K335" s="243"/>
      <c r="L335" s="243"/>
      <c r="M335" s="248"/>
      <c r="N335" s="249"/>
      <c r="O335" s="250"/>
      <c r="P335" s="250"/>
      <c r="Q335" s="250"/>
      <c r="R335" s="250"/>
      <c r="S335" s="250"/>
      <c r="T335" s="250"/>
      <c r="U335" s="250"/>
      <c r="V335" s="250"/>
      <c r="W335" s="250"/>
      <c r="X335" s="251"/>
      <c r="Y335" s="13"/>
      <c r="Z335" s="13"/>
      <c r="AA335" s="13"/>
      <c r="AB335" s="13"/>
      <c r="AC335" s="13"/>
      <c r="AD335" s="13"/>
      <c r="AE335" s="13"/>
      <c r="AT335" s="252" t="s">
        <v>157</v>
      </c>
      <c r="AU335" s="252" t="s">
        <v>87</v>
      </c>
      <c r="AV335" s="13" t="s">
        <v>87</v>
      </c>
      <c r="AW335" s="13" t="s">
        <v>5</v>
      </c>
      <c r="AX335" s="13" t="s">
        <v>77</v>
      </c>
      <c r="AY335" s="252" t="s">
        <v>144</v>
      </c>
    </row>
    <row r="336" s="14" customFormat="1">
      <c r="A336" s="14"/>
      <c r="B336" s="253"/>
      <c r="C336" s="254"/>
      <c r="D336" s="235" t="s">
        <v>157</v>
      </c>
      <c r="E336" s="255" t="s">
        <v>1</v>
      </c>
      <c r="F336" s="256" t="s">
        <v>159</v>
      </c>
      <c r="G336" s="254"/>
      <c r="H336" s="257">
        <v>1</v>
      </c>
      <c r="I336" s="258"/>
      <c r="J336" s="258"/>
      <c r="K336" s="254"/>
      <c r="L336" s="254"/>
      <c r="M336" s="259"/>
      <c r="N336" s="260"/>
      <c r="O336" s="261"/>
      <c r="P336" s="261"/>
      <c r="Q336" s="261"/>
      <c r="R336" s="261"/>
      <c r="S336" s="261"/>
      <c r="T336" s="261"/>
      <c r="U336" s="261"/>
      <c r="V336" s="261"/>
      <c r="W336" s="261"/>
      <c r="X336" s="262"/>
      <c r="Y336" s="14"/>
      <c r="Z336" s="14"/>
      <c r="AA336" s="14"/>
      <c r="AB336" s="14"/>
      <c r="AC336" s="14"/>
      <c r="AD336" s="14"/>
      <c r="AE336" s="14"/>
      <c r="AT336" s="263" t="s">
        <v>157</v>
      </c>
      <c r="AU336" s="263" t="s">
        <v>87</v>
      </c>
      <c r="AV336" s="14" t="s">
        <v>151</v>
      </c>
      <c r="AW336" s="14" t="s">
        <v>5</v>
      </c>
      <c r="AX336" s="14" t="s">
        <v>85</v>
      </c>
      <c r="AY336" s="263" t="s">
        <v>144</v>
      </c>
    </row>
    <row r="337" s="2" customFormat="1" ht="16.5" customHeight="1">
      <c r="A337" s="38"/>
      <c r="B337" s="39"/>
      <c r="C337" s="276" t="s">
        <v>425</v>
      </c>
      <c r="D337" s="276" t="s">
        <v>343</v>
      </c>
      <c r="E337" s="277" t="s">
        <v>426</v>
      </c>
      <c r="F337" s="278" t="s">
        <v>427</v>
      </c>
      <c r="G337" s="279" t="s">
        <v>202</v>
      </c>
      <c r="H337" s="280">
        <v>0.90000000000000002</v>
      </c>
      <c r="I337" s="281"/>
      <c r="J337" s="282"/>
      <c r="K337" s="283">
        <f>ROUND(P337*H337,2)</f>
        <v>0</v>
      </c>
      <c r="L337" s="278" t="s">
        <v>1</v>
      </c>
      <c r="M337" s="284"/>
      <c r="N337" s="285" t="s">
        <v>1</v>
      </c>
      <c r="O337" s="229" t="s">
        <v>40</v>
      </c>
      <c r="P337" s="230">
        <f>I337+J337</f>
        <v>0</v>
      </c>
      <c r="Q337" s="230">
        <f>ROUND(I337*H337,2)</f>
        <v>0</v>
      </c>
      <c r="R337" s="230">
        <f>ROUND(J337*H337,2)</f>
        <v>0</v>
      </c>
      <c r="S337" s="91"/>
      <c r="T337" s="231">
        <f>S337*H337</f>
        <v>0</v>
      </c>
      <c r="U337" s="231">
        <v>0</v>
      </c>
      <c r="V337" s="231">
        <f>U337*H337</f>
        <v>0</v>
      </c>
      <c r="W337" s="231">
        <v>0</v>
      </c>
      <c r="X337" s="232">
        <f>W337*H337</f>
        <v>0</v>
      </c>
      <c r="Y337" s="38"/>
      <c r="Z337" s="38"/>
      <c r="AA337" s="38"/>
      <c r="AB337" s="38"/>
      <c r="AC337" s="38"/>
      <c r="AD337" s="38"/>
      <c r="AE337" s="38"/>
      <c r="AR337" s="233" t="s">
        <v>199</v>
      </c>
      <c r="AT337" s="233" t="s">
        <v>343</v>
      </c>
      <c r="AU337" s="233" t="s">
        <v>87</v>
      </c>
      <c r="AY337" s="17" t="s">
        <v>144</v>
      </c>
      <c r="BE337" s="234">
        <f>IF(O337="základní",K337,0)</f>
        <v>0</v>
      </c>
      <c r="BF337" s="234">
        <f>IF(O337="snížená",K337,0)</f>
        <v>0</v>
      </c>
      <c r="BG337" s="234">
        <f>IF(O337="zákl. přenesená",K337,0)</f>
        <v>0</v>
      </c>
      <c r="BH337" s="234">
        <f>IF(O337="sníž. přenesená",K337,0)</f>
        <v>0</v>
      </c>
      <c r="BI337" s="234">
        <f>IF(O337="nulová",K337,0)</f>
        <v>0</v>
      </c>
      <c r="BJ337" s="17" t="s">
        <v>85</v>
      </c>
      <c r="BK337" s="234">
        <f>ROUND(P337*H337,2)</f>
        <v>0</v>
      </c>
      <c r="BL337" s="17" t="s">
        <v>151</v>
      </c>
      <c r="BM337" s="233" t="s">
        <v>428</v>
      </c>
    </row>
    <row r="338" s="2" customFormat="1">
      <c r="A338" s="38"/>
      <c r="B338" s="39"/>
      <c r="C338" s="40"/>
      <c r="D338" s="235" t="s">
        <v>153</v>
      </c>
      <c r="E338" s="40"/>
      <c r="F338" s="236" t="s">
        <v>429</v>
      </c>
      <c r="G338" s="40"/>
      <c r="H338" s="40"/>
      <c r="I338" s="237"/>
      <c r="J338" s="237"/>
      <c r="K338" s="40"/>
      <c r="L338" s="40"/>
      <c r="M338" s="44"/>
      <c r="N338" s="238"/>
      <c r="O338" s="239"/>
      <c r="P338" s="91"/>
      <c r="Q338" s="91"/>
      <c r="R338" s="91"/>
      <c r="S338" s="91"/>
      <c r="T338" s="91"/>
      <c r="U338" s="91"/>
      <c r="V338" s="91"/>
      <c r="W338" s="91"/>
      <c r="X338" s="92"/>
      <c r="Y338" s="38"/>
      <c r="Z338" s="38"/>
      <c r="AA338" s="38"/>
      <c r="AB338" s="38"/>
      <c r="AC338" s="38"/>
      <c r="AD338" s="38"/>
      <c r="AE338" s="38"/>
      <c r="AT338" s="17" t="s">
        <v>153</v>
      </c>
      <c r="AU338" s="17" t="s">
        <v>87</v>
      </c>
    </row>
    <row r="339" s="13" customFormat="1">
      <c r="A339" s="13"/>
      <c r="B339" s="242"/>
      <c r="C339" s="243"/>
      <c r="D339" s="235" t="s">
        <v>157</v>
      </c>
      <c r="E339" s="244" t="s">
        <v>1</v>
      </c>
      <c r="F339" s="245" t="s">
        <v>430</v>
      </c>
      <c r="G339" s="243"/>
      <c r="H339" s="246">
        <v>0.90000000000000002</v>
      </c>
      <c r="I339" s="247"/>
      <c r="J339" s="247"/>
      <c r="K339" s="243"/>
      <c r="L339" s="243"/>
      <c r="M339" s="248"/>
      <c r="N339" s="249"/>
      <c r="O339" s="250"/>
      <c r="P339" s="250"/>
      <c r="Q339" s="250"/>
      <c r="R339" s="250"/>
      <c r="S339" s="250"/>
      <c r="T339" s="250"/>
      <c r="U339" s="250"/>
      <c r="V339" s="250"/>
      <c r="W339" s="250"/>
      <c r="X339" s="251"/>
      <c r="Y339" s="13"/>
      <c r="Z339" s="13"/>
      <c r="AA339" s="13"/>
      <c r="AB339" s="13"/>
      <c r="AC339" s="13"/>
      <c r="AD339" s="13"/>
      <c r="AE339" s="13"/>
      <c r="AT339" s="252" t="s">
        <v>157</v>
      </c>
      <c r="AU339" s="252" t="s">
        <v>87</v>
      </c>
      <c r="AV339" s="13" t="s">
        <v>87</v>
      </c>
      <c r="AW339" s="13" t="s">
        <v>5</v>
      </c>
      <c r="AX339" s="13" t="s">
        <v>77</v>
      </c>
      <c r="AY339" s="252" t="s">
        <v>144</v>
      </c>
    </row>
    <row r="340" s="14" customFormat="1">
      <c r="A340" s="14"/>
      <c r="B340" s="253"/>
      <c r="C340" s="254"/>
      <c r="D340" s="235" t="s">
        <v>157</v>
      </c>
      <c r="E340" s="255" t="s">
        <v>1</v>
      </c>
      <c r="F340" s="256" t="s">
        <v>159</v>
      </c>
      <c r="G340" s="254"/>
      <c r="H340" s="257">
        <v>0.90000000000000002</v>
      </c>
      <c r="I340" s="258"/>
      <c r="J340" s="258"/>
      <c r="K340" s="254"/>
      <c r="L340" s="254"/>
      <c r="M340" s="259"/>
      <c r="N340" s="260"/>
      <c r="O340" s="261"/>
      <c r="P340" s="261"/>
      <c r="Q340" s="261"/>
      <c r="R340" s="261"/>
      <c r="S340" s="261"/>
      <c r="T340" s="261"/>
      <c r="U340" s="261"/>
      <c r="V340" s="261"/>
      <c r="W340" s="261"/>
      <c r="X340" s="262"/>
      <c r="Y340" s="14"/>
      <c r="Z340" s="14"/>
      <c r="AA340" s="14"/>
      <c r="AB340" s="14"/>
      <c r="AC340" s="14"/>
      <c r="AD340" s="14"/>
      <c r="AE340" s="14"/>
      <c r="AT340" s="263" t="s">
        <v>157</v>
      </c>
      <c r="AU340" s="263" t="s">
        <v>87</v>
      </c>
      <c r="AV340" s="14" t="s">
        <v>151</v>
      </c>
      <c r="AW340" s="14" t="s">
        <v>5</v>
      </c>
      <c r="AX340" s="14" t="s">
        <v>85</v>
      </c>
      <c r="AY340" s="263" t="s">
        <v>144</v>
      </c>
    </row>
    <row r="341" s="2" customFormat="1" ht="16.5" customHeight="1">
      <c r="A341" s="38"/>
      <c r="B341" s="39"/>
      <c r="C341" s="276" t="s">
        <v>431</v>
      </c>
      <c r="D341" s="276" t="s">
        <v>343</v>
      </c>
      <c r="E341" s="277" t="s">
        <v>432</v>
      </c>
      <c r="F341" s="278" t="s">
        <v>433</v>
      </c>
      <c r="G341" s="279" t="s">
        <v>149</v>
      </c>
      <c r="H341" s="280">
        <v>1</v>
      </c>
      <c r="I341" s="281"/>
      <c r="J341" s="282"/>
      <c r="K341" s="283">
        <f>ROUND(P341*H341,2)</f>
        <v>0</v>
      </c>
      <c r="L341" s="278" t="s">
        <v>1</v>
      </c>
      <c r="M341" s="284"/>
      <c r="N341" s="285" t="s">
        <v>1</v>
      </c>
      <c r="O341" s="229" t="s">
        <v>40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91"/>
      <c r="T341" s="231">
        <f>S341*H341</f>
        <v>0</v>
      </c>
      <c r="U341" s="231">
        <v>0</v>
      </c>
      <c r="V341" s="231">
        <f>U341*H341</f>
        <v>0</v>
      </c>
      <c r="W341" s="231">
        <v>0</v>
      </c>
      <c r="X341" s="232">
        <f>W341*H341</f>
        <v>0</v>
      </c>
      <c r="Y341" s="38"/>
      <c r="Z341" s="38"/>
      <c r="AA341" s="38"/>
      <c r="AB341" s="38"/>
      <c r="AC341" s="38"/>
      <c r="AD341" s="38"/>
      <c r="AE341" s="38"/>
      <c r="AR341" s="233" t="s">
        <v>199</v>
      </c>
      <c r="AT341" s="233" t="s">
        <v>343</v>
      </c>
      <c r="AU341" s="233" t="s">
        <v>87</v>
      </c>
      <c r="AY341" s="17" t="s">
        <v>144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7" t="s">
        <v>85</v>
      </c>
      <c r="BK341" s="234">
        <f>ROUND(P341*H341,2)</f>
        <v>0</v>
      </c>
      <c r="BL341" s="17" t="s">
        <v>151</v>
      </c>
      <c r="BM341" s="233" t="s">
        <v>434</v>
      </c>
    </row>
    <row r="342" s="2" customFormat="1">
      <c r="A342" s="38"/>
      <c r="B342" s="39"/>
      <c r="C342" s="40"/>
      <c r="D342" s="235" t="s">
        <v>153</v>
      </c>
      <c r="E342" s="40"/>
      <c r="F342" s="236" t="s">
        <v>433</v>
      </c>
      <c r="G342" s="40"/>
      <c r="H342" s="40"/>
      <c r="I342" s="237"/>
      <c r="J342" s="237"/>
      <c r="K342" s="40"/>
      <c r="L342" s="40"/>
      <c r="M342" s="44"/>
      <c r="N342" s="238"/>
      <c r="O342" s="239"/>
      <c r="P342" s="91"/>
      <c r="Q342" s="91"/>
      <c r="R342" s="91"/>
      <c r="S342" s="91"/>
      <c r="T342" s="91"/>
      <c r="U342" s="91"/>
      <c r="V342" s="91"/>
      <c r="W342" s="91"/>
      <c r="X342" s="92"/>
      <c r="Y342" s="38"/>
      <c r="Z342" s="38"/>
      <c r="AA342" s="38"/>
      <c r="AB342" s="38"/>
      <c r="AC342" s="38"/>
      <c r="AD342" s="38"/>
      <c r="AE342" s="38"/>
      <c r="AT342" s="17" t="s">
        <v>153</v>
      </c>
      <c r="AU342" s="17" t="s">
        <v>87</v>
      </c>
    </row>
    <row r="343" s="13" customFormat="1">
      <c r="A343" s="13"/>
      <c r="B343" s="242"/>
      <c r="C343" s="243"/>
      <c r="D343" s="235" t="s">
        <v>157</v>
      </c>
      <c r="E343" s="244" t="s">
        <v>1</v>
      </c>
      <c r="F343" s="245" t="s">
        <v>413</v>
      </c>
      <c r="G343" s="243"/>
      <c r="H343" s="246">
        <v>1</v>
      </c>
      <c r="I343" s="247"/>
      <c r="J343" s="247"/>
      <c r="K343" s="243"/>
      <c r="L343" s="243"/>
      <c r="M343" s="248"/>
      <c r="N343" s="249"/>
      <c r="O343" s="250"/>
      <c r="P343" s="250"/>
      <c r="Q343" s="250"/>
      <c r="R343" s="250"/>
      <c r="S343" s="250"/>
      <c r="T343" s="250"/>
      <c r="U343" s="250"/>
      <c r="V343" s="250"/>
      <c r="W343" s="250"/>
      <c r="X343" s="251"/>
      <c r="Y343" s="13"/>
      <c r="Z343" s="13"/>
      <c r="AA343" s="13"/>
      <c r="AB343" s="13"/>
      <c r="AC343" s="13"/>
      <c r="AD343" s="13"/>
      <c r="AE343" s="13"/>
      <c r="AT343" s="252" t="s">
        <v>157</v>
      </c>
      <c r="AU343" s="252" t="s">
        <v>87</v>
      </c>
      <c r="AV343" s="13" t="s">
        <v>87</v>
      </c>
      <c r="AW343" s="13" t="s">
        <v>5</v>
      </c>
      <c r="AX343" s="13" t="s">
        <v>77</v>
      </c>
      <c r="AY343" s="252" t="s">
        <v>144</v>
      </c>
    </row>
    <row r="344" s="14" customFormat="1">
      <c r="A344" s="14"/>
      <c r="B344" s="253"/>
      <c r="C344" s="254"/>
      <c r="D344" s="235" t="s">
        <v>157</v>
      </c>
      <c r="E344" s="255" t="s">
        <v>1</v>
      </c>
      <c r="F344" s="256" t="s">
        <v>159</v>
      </c>
      <c r="G344" s="254"/>
      <c r="H344" s="257">
        <v>1</v>
      </c>
      <c r="I344" s="258"/>
      <c r="J344" s="258"/>
      <c r="K344" s="254"/>
      <c r="L344" s="254"/>
      <c r="M344" s="259"/>
      <c r="N344" s="260"/>
      <c r="O344" s="261"/>
      <c r="P344" s="261"/>
      <c r="Q344" s="261"/>
      <c r="R344" s="261"/>
      <c r="S344" s="261"/>
      <c r="T344" s="261"/>
      <c r="U344" s="261"/>
      <c r="V344" s="261"/>
      <c r="W344" s="261"/>
      <c r="X344" s="262"/>
      <c r="Y344" s="14"/>
      <c r="Z344" s="14"/>
      <c r="AA344" s="14"/>
      <c r="AB344" s="14"/>
      <c r="AC344" s="14"/>
      <c r="AD344" s="14"/>
      <c r="AE344" s="14"/>
      <c r="AT344" s="263" t="s">
        <v>157</v>
      </c>
      <c r="AU344" s="263" t="s">
        <v>87</v>
      </c>
      <c r="AV344" s="14" t="s">
        <v>151</v>
      </c>
      <c r="AW344" s="14" t="s">
        <v>5</v>
      </c>
      <c r="AX344" s="14" t="s">
        <v>85</v>
      </c>
      <c r="AY344" s="263" t="s">
        <v>144</v>
      </c>
    </row>
    <row r="345" s="2" customFormat="1" ht="16.5" customHeight="1">
      <c r="A345" s="38"/>
      <c r="B345" s="39"/>
      <c r="C345" s="276" t="s">
        <v>435</v>
      </c>
      <c r="D345" s="276" t="s">
        <v>343</v>
      </c>
      <c r="E345" s="277" t="s">
        <v>436</v>
      </c>
      <c r="F345" s="278" t="s">
        <v>437</v>
      </c>
      <c r="G345" s="279" t="s">
        <v>149</v>
      </c>
      <c r="H345" s="280">
        <v>3</v>
      </c>
      <c r="I345" s="281"/>
      <c r="J345" s="282"/>
      <c r="K345" s="283">
        <f>ROUND(P345*H345,2)</f>
        <v>0</v>
      </c>
      <c r="L345" s="278" t="s">
        <v>1</v>
      </c>
      <c r="M345" s="284"/>
      <c r="N345" s="285" t="s">
        <v>1</v>
      </c>
      <c r="O345" s="229" t="s">
        <v>40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91"/>
      <c r="T345" s="231">
        <f>S345*H345</f>
        <v>0</v>
      </c>
      <c r="U345" s="231">
        <v>0.00023000000000000001</v>
      </c>
      <c r="V345" s="231">
        <f>U345*H345</f>
        <v>0.00069000000000000008</v>
      </c>
      <c r="W345" s="231">
        <v>0</v>
      </c>
      <c r="X345" s="232">
        <f>W345*H345</f>
        <v>0</v>
      </c>
      <c r="Y345" s="38"/>
      <c r="Z345" s="38"/>
      <c r="AA345" s="38"/>
      <c r="AB345" s="38"/>
      <c r="AC345" s="38"/>
      <c r="AD345" s="38"/>
      <c r="AE345" s="38"/>
      <c r="AR345" s="233" t="s">
        <v>199</v>
      </c>
      <c r="AT345" s="233" t="s">
        <v>343</v>
      </c>
      <c r="AU345" s="233" t="s">
        <v>87</v>
      </c>
      <c r="AY345" s="17" t="s">
        <v>144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7" t="s">
        <v>85</v>
      </c>
      <c r="BK345" s="234">
        <f>ROUND(P345*H345,2)</f>
        <v>0</v>
      </c>
      <c r="BL345" s="17" t="s">
        <v>151</v>
      </c>
      <c r="BM345" s="233" t="s">
        <v>438</v>
      </c>
    </row>
    <row r="346" s="2" customFormat="1">
      <c r="A346" s="38"/>
      <c r="B346" s="39"/>
      <c r="C346" s="40"/>
      <c r="D346" s="235" t="s">
        <v>153</v>
      </c>
      <c r="E346" s="40"/>
      <c r="F346" s="236" t="s">
        <v>437</v>
      </c>
      <c r="G346" s="40"/>
      <c r="H346" s="40"/>
      <c r="I346" s="237"/>
      <c r="J346" s="237"/>
      <c r="K346" s="40"/>
      <c r="L346" s="40"/>
      <c r="M346" s="44"/>
      <c r="N346" s="238"/>
      <c r="O346" s="239"/>
      <c r="P346" s="91"/>
      <c r="Q346" s="91"/>
      <c r="R346" s="91"/>
      <c r="S346" s="91"/>
      <c r="T346" s="91"/>
      <c r="U346" s="91"/>
      <c r="V346" s="91"/>
      <c r="W346" s="91"/>
      <c r="X346" s="92"/>
      <c r="Y346" s="38"/>
      <c r="Z346" s="38"/>
      <c r="AA346" s="38"/>
      <c r="AB346" s="38"/>
      <c r="AC346" s="38"/>
      <c r="AD346" s="38"/>
      <c r="AE346" s="38"/>
      <c r="AT346" s="17" t="s">
        <v>153</v>
      </c>
      <c r="AU346" s="17" t="s">
        <v>87</v>
      </c>
    </row>
    <row r="347" s="2" customFormat="1" ht="16.5" customHeight="1">
      <c r="A347" s="38"/>
      <c r="B347" s="39"/>
      <c r="C347" s="276" t="s">
        <v>439</v>
      </c>
      <c r="D347" s="276" t="s">
        <v>343</v>
      </c>
      <c r="E347" s="277" t="s">
        <v>440</v>
      </c>
      <c r="F347" s="278" t="s">
        <v>441</v>
      </c>
      <c r="G347" s="279" t="s">
        <v>149</v>
      </c>
      <c r="H347" s="280">
        <v>1</v>
      </c>
      <c r="I347" s="281"/>
      <c r="J347" s="282"/>
      <c r="K347" s="283">
        <f>ROUND(P347*H347,2)</f>
        <v>0</v>
      </c>
      <c r="L347" s="278" t="s">
        <v>1</v>
      </c>
      <c r="M347" s="284"/>
      <c r="N347" s="285" t="s">
        <v>1</v>
      </c>
      <c r="O347" s="229" t="s">
        <v>40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91"/>
      <c r="T347" s="231">
        <f>S347*H347</f>
        <v>0</v>
      </c>
      <c r="U347" s="231">
        <v>0.00023000000000000001</v>
      </c>
      <c r="V347" s="231">
        <f>U347*H347</f>
        <v>0.00023000000000000001</v>
      </c>
      <c r="W347" s="231">
        <v>0</v>
      </c>
      <c r="X347" s="232">
        <f>W347*H347</f>
        <v>0</v>
      </c>
      <c r="Y347" s="38"/>
      <c r="Z347" s="38"/>
      <c r="AA347" s="38"/>
      <c r="AB347" s="38"/>
      <c r="AC347" s="38"/>
      <c r="AD347" s="38"/>
      <c r="AE347" s="38"/>
      <c r="AR347" s="233" t="s">
        <v>199</v>
      </c>
      <c r="AT347" s="233" t="s">
        <v>343</v>
      </c>
      <c r="AU347" s="233" t="s">
        <v>87</v>
      </c>
      <c r="AY347" s="17" t="s">
        <v>144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7" t="s">
        <v>85</v>
      </c>
      <c r="BK347" s="234">
        <f>ROUND(P347*H347,2)</f>
        <v>0</v>
      </c>
      <c r="BL347" s="17" t="s">
        <v>151</v>
      </c>
      <c r="BM347" s="233" t="s">
        <v>442</v>
      </c>
    </row>
    <row r="348" s="2" customFormat="1">
      <c r="A348" s="38"/>
      <c r="B348" s="39"/>
      <c r="C348" s="40"/>
      <c r="D348" s="235" t="s">
        <v>153</v>
      </c>
      <c r="E348" s="40"/>
      <c r="F348" s="236" t="s">
        <v>441</v>
      </c>
      <c r="G348" s="40"/>
      <c r="H348" s="40"/>
      <c r="I348" s="237"/>
      <c r="J348" s="237"/>
      <c r="K348" s="40"/>
      <c r="L348" s="40"/>
      <c r="M348" s="44"/>
      <c r="N348" s="238"/>
      <c r="O348" s="239"/>
      <c r="P348" s="91"/>
      <c r="Q348" s="91"/>
      <c r="R348" s="91"/>
      <c r="S348" s="91"/>
      <c r="T348" s="91"/>
      <c r="U348" s="91"/>
      <c r="V348" s="91"/>
      <c r="W348" s="91"/>
      <c r="X348" s="92"/>
      <c r="Y348" s="38"/>
      <c r="Z348" s="38"/>
      <c r="AA348" s="38"/>
      <c r="AB348" s="38"/>
      <c r="AC348" s="38"/>
      <c r="AD348" s="38"/>
      <c r="AE348" s="38"/>
      <c r="AT348" s="17" t="s">
        <v>153</v>
      </c>
      <c r="AU348" s="17" t="s">
        <v>87</v>
      </c>
    </row>
    <row r="349" s="2" customFormat="1" ht="16.5" customHeight="1">
      <c r="A349" s="38"/>
      <c r="B349" s="39"/>
      <c r="C349" s="276" t="s">
        <v>443</v>
      </c>
      <c r="D349" s="276" t="s">
        <v>343</v>
      </c>
      <c r="E349" s="277" t="s">
        <v>444</v>
      </c>
      <c r="F349" s="278" t="s">
        <v>445</v>
      </c>
      <c r="G349" s="279" t="s">
        <v>149</v>
      </c>
      <c r="H349" s="280">
        <v>1</v>
      </c>
      <c r="I349" s="281"/>
      <c r="J349" s="282"/>
      <c r="K349" s="283">
        <f>ROUND(P349*H349,2)</f>
        <v>0</v>
      </c>
      <c r="L349" s="278" t="s">
        <v>1</v>
      </c>
      <c r="M349" s="284"/>
      <c r="N349" s="285" t="s">
        <v>1</v>
      </c>
      <c r="O349" s="229" t="s">
        <v>40</v>
      </c>
      <c r="P349" s="230">
        <f>I349+J349</f>
        <v>0</v>
      </c>
      <c r="Q349" s="230">
        <f>ROUND(I349*H349,2)</f>
        <v>0</v>
      </c>
      <c r="R349" s="230">
        <f>ROUND(J349*H349,2)</f>
        <v>0</v>
      </c>
      <c r="S349" s="91"/>
      <c r="T349" s="231">
        <f>S349*H349</f>
        <v>0</v>
      </c>
      <c r="U349" s="231">
        <v>0.020500000000000001</v>
      </c>
      <c r="V349" s="231">
        <f>U349*H349</f>
        <v>0.020500000000000001</v>
      </c>
      <c r="W349" s="231">
        <v>0</v>
      </c>
      <c r="X349" s="232">
        <f>W349*H349</f>
        <v>0</v>
      </c>
      <c r="Y349" s="38"/>
      <c r="Z349" s="38"/>
      <c r="AA349" s="38"/>
      <c r="AB349" s="38"/>
      <c r="AC349" s="38"/>
      <c r="AD349" s="38"/>
      <c r="AE349" s="38"/>
      <c r="AR349" s="233" t="s">
        <v>199</v>
      </c>
      <c r="AT349" s="233" t="s">
        <v>343</v>
      </c>
      <c r="AU349" s="233" t="s">
        <v>87</v>
      </c>
      <c r="AY349" s="17" t="s">
        <v>144</v>
      </c>
      <c r="BE349" s="234">
        <f>IF(O349="základní",K349,0)</f>
        <v>0</v>
      </c>
      <c r="BF349" s="234">
        <f>IF(O349="snížená",K349,0)</f>
        <v>0</v>
      </c>
      <c r="BG349" s="234">
        <f>IF(O349="zákl. přenesená",K349,0)</f>
        <v>0</v>
      </c>
      <c r="BH349" s="234">
        <f>IF(O349="sníž. přenesená",K349,0)</f>
        <v>0</v>
      </c>
      <c r="BI349" s="234">
        <f>IF(O349="nulová",K349,0)</f>
        <v>0</v>
      </c>
      <c r="BJ349" s="17" t="s">
        <v>85</v>
      </c>
      <c r="BK349" s="234">
        <f>ROUND(P349*H349,2)</f>
        <v>0</v>
      </c>
      <c r="BL349" s="17" t="s">
        <v>151</v>
      </c>
      <c r="BM349" s="233" t="s">
        <v>446</v>
      </c>
    </row>
    <row r="350" s="2" customFormat="1">
      <c r="A350" s="38"/>
      <c r="B350" s="39"/>
      <c r="C350" s="40"/>
      <c r="D350" s="235" t="s">
        <v>153</v>
      </c>
      <c r="E350" s="40"/>
      <c r="F350" s="236" t="s">
        <v>445</v>
      </c>
      <c r="G350" s="40"/>
      <c r="H350" s="40"/>
      <c r="I350" s="237"/>
      <c r="J350" s="237"/>
      <c r="K350" s="40"/>
      <c r="L350" s="40"/>
      <c r="M350" s="44"/>
      <c r="N350" s="238"/>
      <c r="O350" s="239"/>
      <c r="P350" s="91"/>
      <c r="Q350" s="91"/>
      <c r="R350" s="91"/>
      <c r="S350" s="91"/>
      <c r="T350" s="91"/>
      <c r="U350" s="91"/>
      <c r="V350" s="91"/>
      <c r="W350" s="91"/>
      <c r="X350" s="92"/>
      <c r="Y350" s="38"/>
      <c r="Z350" s="38"/>
      <c r="AA350" s="38"/>
      <c r="AB350" s="38"/>
      <c r="AC350" s="38"/>
      <c r="AD350" s="38"/>
      <c r="AE350" s="38"/>
      <c r="AT350" s="17" t="s">
        <v>153</v>
      </c>
      <c r="AU350" s="17" t="s">
        <v>87</v>
      </c>
    </row>
    <row r="351" s="13" customFormat="1">
      <c r="A351" s="13"/>
      <c r="B351" s="242"/>
      <c r="C351" s="243"/>
      <c r="D351" s="235" t="s">
        <v>157</v>
      </c>
      <c r="E351" s="244" t="s">
        <v>1</v>
      </c>
      <c r="F351" s="245" t="s">
        <v>447</v>
      </c>
      <c r="G351" s="243"/>
      <c r="H351" s="246">
        <v>1</v>
      </c>
      <c r="I351" s="247"/>
      <c r="J351" s="247"/>
      <c r="K351" s="243"/>
      <c r="L351" s="243"/>
      <c r="M351" s="248"/>
      <c r="N351" s="249"/>
      <c r="O351" s="250"/>
      <c r="P351" s="250"/>
      <c r="Q351" s="250"/>
      <c r="R351" s="250"/>
      <c r="S351" s="250"/>
      <c r="T351" s="250"/>
      <c r="U351" s="250"/>
      <c r="V351" s="250"/>
      <c r="W351" s="250"/>
      <c r="X351" s="251"/>
      <c r="Y351" s="13"/>
      <c r="Z351" s="13"/>
      <c r="AA351" s="13"/>
      <c r="AB351" s="13"/>
      <c r="AC351" s="13"/>
      <c r="AD351" s="13"/>
      <c r="AE351" s="13"/>
      <c r="AT351" s="252" t="s">
        <v>157</v>
      </c>
      <c r="AU351" s="252" t="s">
        <v>87</v>
      </c>
      <c r="AV351" s="13" t="s">
        <v>87</v>
      </c>
      <c r="AW351" s="13" t="s">
        <v>5</v>
      </c>
      <c r="AX351" s="13" t="s">
        <v>77</v>
      </c>
      <c r="AY351" s="252" t="s">
        <v>144</v>
      </c>
    </row>
    <row r="352" s="14" customFormat="1">
      <c r="A352" s="14"/>
      <c r="B352" s="253"/>
      <c r="C352" s="254"/>
      <c r="D352" s="235" t="s">
        <v>157</v>
      </c>
      <c r="E352" s="255" t="s">
        <v>1</v>
      </c>
      <c r="F352" s="256" t="s">
        <v>159</v>
      </c>
      <c r="G352" s="254"/>
      <c r="H352" s="257">
        <v>1</v>
      </c>
      <c r="I352" s="258"/>
      <c r="J352" s="258"/>
      <c r="K352" s="254"/>
      <c r="L352" s="254"/>
      <c r="M352" s="259"/>
      <c r="N352" s="260"/>
      <c r="O352" s="261"/>
      <c r="P352" s="261"/>
      <c r="Q352" s="261"/>
      <c r="R352" s="261"/>
      <c r="S352" s="261"/>
      <c r="T352" s="261"/>
      <c r="U352" s="261"/>
      <c r="V352" s="261"/>
      <c r="W352" s="261"/>
      <c r="X352" s="262"/>
      <c r="Y352" s="14"/>
      <c r="Z352" s="14"/>
      <c r="AA352" s="14"/>
      <c r="AB352" s="14"/>
      <c r="AC352" s="14"/>
      <c r="AD352" s="14"/>
      <c r="AE352" s="14"/>
      <c r="AT352" s="263" t="s">
        <v>157</v>
      </c>
      <c r="AU352" s="263" t="s">
        <v>87</v>
      </c>
      <c r="AV352" s="14" t="s">
        <v>151</v>
      </c>
      <c r="AW352" s="14" t="s">
        <v>5</v>
      </c>
      <c r="AX352" s="14" t="s">
        <v>85</v>
      </c>
      <c r="AY352" s="263" t="s">
        <v>144</v>
      </c>
    </row>
    <row r="353" s="2" customFormat="1">
      <c r="A353" s="38"/>
      <c r="B353" s="39"/>
      <c r="C353" s="221" t="s">
        <v>448</v>
      </c>
      <c r="D353" s="221" t="s">
        <v>146</v>
      </c>
      <c r="E353" s="222" t="s">
        <v>449</v>
      </c>
      <c r="F353" s="223" t="s">
        <v>450</v>
      </c>
      <c r="G353" s="224" t="s">
        <v>149</v>
      </c>
      <c r="H353" s="225">
        <v>1</v>
      </c>
      <c r="I353" s="226"/>
      <c r="J353" s="226"/>
      <c r="K353" s="227">
        <f>ROUND(P353*H353,2)</f>
        <v>0</v>
      </c>
      <c r="L353" s="223" t="s">
        <v>150</v>
      </c>
      <c r="M353" s="44"/>
      <c r="N353" s="228" t="s">
        <v>1</v>
      </c>
      <c r="O353" s="229" t="s">
        <v>40</v>
      </c>
      <c r="P353" s="230">
        <f>I353+J353</f>
        <v>0</v>
      </c>
      <c r="Q353" s="230">
        <f>ROUND(I353*H353,2)</f>
        <v>0</v>
      </c>
      <c r="R353" s="230">
        <f>ROUND(J353*H353,2)</f>
        <v>0</v>
      </c>
      <c r="S353" s="91"/>
      <c r="T353" s="231">
        <f>S353*H353</f>
        <v>0</v>
      </c>
      <c r="U353" s="231">
        <v>0.0016199999999999999</v>
      </c>
      <c r="V353" s="231">
        <f>U353*H353</f>
        <v>0.0016199999999999999</v>
      </c>
      <c r="W353" s="231">
        <v>0</v>
      </c>
      <c r="X353" s="232">
        <f>W353*H353</f>
        <v>0</v>
      </c>
      <c r="Y353" s="38"/>
      <c r="Z353" s="38"/>
      <c r="AA353" s="38"/>
      <c r="AB353" s="38"/>
      <c r="AC353" s="38"/>
      <c r="AD353" s="38"/>
      <c r="AE353" s="38"/>
      <c r="AR353" s="233" t="s">
        <v>151</v>
      </c>
      <c r="AT353" s="233" t="s">
        <v>146</v>
      </c>
      <c r="AU353" s="233" t="s">
        <v>87</v>
      </c>
      <c r="AY353" s="17" t="s">
        <v>144</v>
      </c>
      <c r="BE353" s="234">
        <f>IF(O353="základní",K353,0)</f>
        <v>0</v>
      </c>
      <c r="BF353" s="234">
        <f>IF(O353="snížená",K353,0)</f>
        <v>0</v>
      </c>
      <c r="BG353" s="234">
        <f>IF(O353="zákl. přenesená",K353,0)</f>
        <v>0</v>
      </c>
      <c r="BH353" s="234">
        <f>IF(O353="sníž. přenesená",K353,0)</f>
        <v>0</v>
      </c>
      <c r="BI353" s="234">
        <f>IF(O353="nulová",K353,0)</f>
        <v>0</v>
      </c>
      <c r="BJ353" s="17" t="s">
        <v>85</v>
      </c>
      <c r="BK353" s="234">
        <f>ROUND(P353*H353,2)</f>
        <v>0</v>
      </c>
      <c r="BL353" s="17" t="s">
        <v>151</v>
      </c>
      <c r="BM353" s="233" t="s">
        <v>451</v>
      </c>
    </row>
    <row r="354" s="2" customFormat="1">
      <c r="A354" s="38"/>
      <c r="B354" s="39"/>
      <c r="C354" s="40"/>
      <c r="D354" s="235" t="s">
        <v>153</v>
      </c>
      <c r="E354" s="40"/>
      <c r="F354" s="236" t="s">
        <v>452</v>
      </c>
      <c r="G354" s="40"/>
      <c r="H354" s="40"/>
      <c r="I354" s="237"/>
      <c r="J354" s="237"/>
      <c r="K354" s="40"/>
      <c r="L354" s="40"/>
      <c r="M354" s="44"/>
      <c r="N354" s="238"/>
      <c r="O354" s="239"/>
      <c r="P354" s="91"/>
      <c r="Q354" s="91"/>
      <c r="R354" s="91"/>
      <c r="S354" s="91"/>
      <c r="T354" s="91"/>
      <c r="U354" s="91"/>
      <c r="V354" s="91"/>
      <c r="W354" s="91"/>
      <c r="X354" s="92"/>
      <c r="Y354" s="38"/>
      <c r="Z354" s="38"/>
      <c r="AA354" s="38"/>
      <c r="AB354" s="38"/>
      <c r="AC354" s="38"/>
      <c r="AD354" s="38"/>
      <c r="AE354" s="38"/>
      <c r="AT354" s="17" t="s">
        <v>153</v>
      </c>
      <c r="AU354" s="17" t="s">
        <v>87</v>
      </c>
    </row>
    <row r="355" s="2" customFormat="1">
      <c r="A355" s="38"/>
      <c r="B355" s="39"/>
      <c r="C355" s="40"/>
      <c r="D355" s="240" t="s">
        <v>155</v>
      </c>
      <c r="E355" s="40"/>
      <c r="F355" s="241" t="s">
        <v>453</v>
      </c>
      <c r="G355" s="40"/>
      <c r="H355" s="40"/>
      <c r="I355" s="237"/>
      <c r="J355" s="237"/>
      <c r="K355" s="40"/>
      <c r="L355" s="40"/>
      <c r="M355" s="44"/>
      <c r="N355" s="238"/>
      <c r="O355" s="239"/>
      <c r="P355" s="91"/>
      <c r="Q355" s="91"/>
      <c r="R355" s="91"/>
      <c r="S355" s="91"/>
      <c r="T355" s="91"/>
      <c r="U355" s="91"/>
      <c r="V355" s="91"/>
      <c r="W355" s="91"/>
      <c r="X355" s="92"/>
      <c r="Y355" s="38"/>
      <c r="Z355" s="38"/>
      <c r="AA355" s="38"/>
      <c r="AB355" s="38"/>
      <c r="AC355" s="38"/>
      <c r="AD355" s="38"/>
      <c r="AE355" s="38"/>
      <c r="AT355" s="17" t="s">
        <v>155</v>
      </c>
      <c r="AU355" s="17" t="s">
        <v>87</v>
      </c>
    </row>
    <row r="356" s="13" customFormat="1">
      <c r="A356" s="13"/>
      <c r="B356" s="242"/>
      <c r="C356" s="243"/>
      <c r="D356" s="235" t="s">
        <v>157</v>
      </c>
      <c r="E356" s="244" t="s">
        <v>1</v>
      </c>
      <c r="F356" s="245" t="s">
        <v>454</v>
      </c>
      <c r="G356" s="243"/>
      <c r="H356" s="246">
        <v>1</v>
      </c>
      <c r="I356" s="247"/>
      <c r="J356" s="247"/>
      <c r="K356" s="243"/>
      <c r="L356" s="243"/>
      <c r="M356" s="248"/>
      <c r="N356" s="249"/>
      <c r="O356" s="250"/>
      <c r="P356" s="250"/>
      <c r="Q356" s="250"/>
      <c r="R356" s="250"/>
      <c r="S356" s="250"/>
      <c r="T356" s="250"/>
      <c r="U356" s="250"/>
      <c r="V356" s="250"/>
      <c r="W356" s="250"/>
      <c r="X356" s="251"/>
      <c r="Y356" s="13"/>
      <c r="Z356" s="13"/>
      <c r="AA356" s="13"/>
      <c r="AB356" s="13"/>
      <c r="AC356" s="13"/>
      <c r="AD356" s="13"/>
      <c r="AE356" s="13"/>
      <c r="AT356" s="252" t="s">
        <v>157</v>
      </c>
      <c r="AU356" s="252" t="s">
        <v>87</v>
      </c>
      <c r="AV356" s="13" t="s">
        <v>87</v>
      </c>
      <c r="AW356" s="13" t="s">
        <v>5</v>
      </c>
      <c r="AX356" s="13" t="s">
        <v>77</v>
      </c>
      <c r="AY356" s="252" t="s">
        <v>144</v>
      </c>
    </row>
    <row r="357" s="14" customFormat="1">
      <c r="A357" s="14"/>
      <c r="B357" s="253"/>
      <c r="C357" s="254"/>
      <c r="D357" s="235" t="s">
        <v>157</v>
      </c>
      <c r="E357" s="255" t="s">
        <v>1</v>
      </c>
      <c r="F357" s="256" t="s">
        <v>159</v>
      </c>
      <c r="G357" s="254"/>
      <c r="H357" s="257">
        <v>1</v>
      </c>
      <c r="I357" s="258"/>
      <c r="J357" s="258"/>
      <c r="K357" s="254"/>
      <c r="L357" s="254"/>
      <c r="M357" s="259"/>
      <c r="N357" s="260"/>
      <c r="O357" s="261"/>
      <c r="P357" s="261"/>
      <c r="Q357" s="261"/>
      <c r="R357" s="261"/>
      <c r="S357" s="261"/>
      <c r="T357" s="261"/>
      <c r="U357" s="261"/>
      <c r="V357" s="261"/>
      <c r="W357" s="261"/>
      <c r="X357" s="262"/>
      <c r="Y357" s="14"/>
      <c r="Z357" s="14"/>
      <c r="AA357" s="14"/>
      <c r="AB357" s="14"/>
      <c r="AC357" s="14"/>
      <c r="AD357" s="14"/>
      <c r="AE357" s="14"/>
      <c r="AT357" s="263" t="s">
        <v>157</v>
      </c>
      <c r="AU357" s="263" t="s">
        <v>87</v>
      </c>
      <c r="AV357" s="14" t="s">
        <v>151</v>
      </c>
      <c r="AW357" s="14" t="s">
        <v>5</v>
      </c>
      <c r="AX357" s="14" t="s">
        <v>85</v>
      </c>
      <c r="AY357" s="263" t="s">
        <v>144</v>
      </c>
    </row>
    <row r="358" s="2" customFormat="1" ht="24.15" customHeight="1">
      <c r="A358" s="38"/>
      <c r="B358" s="39"/>
      <c r="C358" s="276" t="s">
        <v>455</v>
      </c>
      <c r="D358" s="276" t="s">
        <v>343</v>
      </c>
      <c r="E358" s="277" t="s">
        <v>456</v>
      </c>
      <c r="F358" s="278" t="s">
        <v>457</v>
      </c>
      <c r="G358" s="279" t="s">
        <v>149</v>
      </c>
      <c r="H358" s="280">
        <v>1</v>
      </c>
      <c r="I358" s="281"/>
      <c r="J358" s="282"/>
      <c r="K358" s="283">
        <f>ROUND(P358*H358,2)</f>
        <v>0</v>
      </c>
      <c r="L358" s="278" t="s">
        <v>1</v>
      </c>
      <c r="M358" s="284"/>
      <c r="N358" s="285" t="s">
        <v>1</v>
      </c>
      <c r="O358" s="229" t="s">
        <v>40</v>
      </c>
      <c r="P358" s="230">
        <f>I358+J358</f>
        <v>0</v>
      </c>
      <c r="Q358" s="230">
        <f>ROUND(I358*H358,2)</f>
        <v>0</v>
      </c>
      <c r="R358" s="230">
        <f>ROUND(J358*H358,2)</f>
        <v>0</v>
      </c>
      <c r="S358" s="91"/>
      <c r="T358" s="231">
        <f>S358*H358</f>
        <v>0</v>
      </c>
      <c r="U358" s="231">
        <v>0</v>
      </c>
      <c r="V358" s="231">
        <f>U358*H358</f>
        <v>0</v>
      </c>
      <c r="W358" s="231">
        <v>0</v>
      </c>
      <c r="X358" s="232">
        <f>W358*H358</f>
        <v>0</v>
      </c>
      <c r="Y358" s="38"/>
      <c r="Z358" s="38"/>
      <c r="AA358" s="38"/>
      <c r="AB358" s="38"/>
      <c r="AC358" s="38"/>
      <c r="AD358" s="38"/>
      <c r="AE358" s="38"/>
      <c r="AR358" s="233" t="s">
        <v>199</v>
      </c>
      <c r="AT358" s="233" t="s">
        <v>343</v>
      </c>
      <c r="AU358" s="233" t="s">
        <v>87</v>
      </c>
      <c r="AY358" s="17" t="s">
        <v>144</v>
      </c>
      <c r="BE358" s="234">
        <f>IF(O358="základní",K358,0)</f>
        <v>0</v>
      </c>
      <c r="BF358" s="234">
        <f>IF(O358="snížená",K358,0)</f>
        <v>0</v>
      </c>
      <c r="BG358" s="234">
        <f>IF(O358="zákl. přenesená",K358,0)</f>
        <v>0</v>
      </c>
      <c r="BH358" s="234">
        <f>IF(O358="sníž. přenesená",K358,0)</f>
        <v>0</v>
      </c>
      <c r="BI358" s="234">
        <f>IF(O358="nulová",K358,0)</f>
        <v>0</v>
      </c>
      <c r="BJ358" s="17" t="s">
        <v>85</v>
      </c>
      <c r="BK358" s="234">
        <f>ROUND(P358*H358,2)</f>
        <v>0</v>
      </c>
      <c r="BL358" s="17" t="s">
        <v>151</v>
      </c>
      <c r="BM358" s="233" t="s">
        <v>458</v>
      </c>
    </row>
    <row r="359" s="2" customFormat="1">
      <c r="A359" s="38"/>
      <c r="B359" s="39"/>
      <c r="C359" s="40"/>
      <c r="D359" s="235" t="s">
        <v>153</v>
      </c>
      <c r="E359" s="40"/>
      <c r="F359" s="236" t="s">
        <v>457</v>
      </c>
      <c r="G359" s="40"/>
      <c r="H359" s="40"/>
      <c r="I359" s="237"/>
      <c r="J359" s="237"/>
      <c r="K359" s="40"/>
      <c r="L359" s="40"/>
      <c r="M359" s="44"/>
      <c r="N359" s="238"/>
      <c r="O359" s="239"/>
      <c r="P359" s="91"/>
      <c r="Q359" s="91"/>
      <c r="R359" s="91"/>
      <c r="S359" s="91"/>
      <c r="T359" s="91"/>
      <c r="U359" s="91"/>
      <c r="V359" s="91"/>
      <c r="W359" s="91"/>
      <c r="X359" s="92"/>
      <c r="Y359" s="38"/>
      <c r="Z359" s="38"/>
      <c r="AA359" s="38"/>
      <c r="AB359" s="38"/>
      <c r="AC359" s="38"/>
      <c r="AD359" s="38"/>
      <c r="AE359" s="38"/>
      <c r="AT359" s="17" t="s">
        <v>153</v>
      </c>
      <c r="AU359" s="17" t="s">
        <v>87</v>
      </c>
    </row>
    <row r="360" s="13" customFormat="1">
      <c r="A360" s="13"/>
      <c r="B360" s="242"/>
      <c r="C360" s="243"/>
      <c r="D360" s="235" t="s">
        <v>157</v>
      </c>
      <c r="E360" s="244" t="s">
        <v>1</v>
      </c>
      <c r="F360" s="245" t="s">
        <v>413</v>
      </c>
      <c r="G360" s="243"/>
      <c r="H360" s="246">
        <v>1</v>
      </c>
      <c r="I360" s="247"/>
      <c r="J360" s="247"/>
      <c r="K360" s="243"/>
      <c r="L360" s="243"/>
      <c r="M360" s="248"/>
      <c r="N360" s="249"/>
      <c r="O360" s="250"/>
      <c r="P360" s="250"/>
      <c r="Q360" s="250"/>
      <c r="R360" s="250"/>
      <c r="S360" s="250"/>
      <c r="T360" s="250"/>
      <c r="U360" s="250"/>
      <c r="V360" s="250"/>
      <c r="W360" s="250"/>
      <c r="X360" s="251"/>
      <c r="Y360" s="13"/>
      <c r="Z360" s="13"/>
      <c r="AA360" s="13"/>
      <c r="AB360" s="13"/>
      <c r="AC360" s="13"/>
      <c r="AD360" s="13"/>
      <c r="AE360" s="13"/>
      <c r="AT360" s="252" t="s">
        <v>157</v>
      </c>
      <c r="AU360" s="252" t="s">
        <v>87</v>
      </c>
      <c r="AV360" s="13" t="s">
        <v>87</v>
      </c>
      <c r="AW360" s="13" t="s">
        <v>5</v>
      </c>
      <c r="AX360" s="13" t="s">
        <v>77</v>
      </c>
      <c r="AY360" s="252" t="s">
        <v>144</v>
      </c>
    </row>
    <row r="361" s="14" customFormat="1">
      <c r="A361" s="14"/>
      <c r="B361" s="253"/>
      <c r="C361" s="254"/>
      <c r="D361" s="235" t="s">
        <v>157</v>
      </c>
      <c r="E361" s="255" t="s">
        <v>1</v>
      </c>
      <c r="F361" s="256" t="s">
        <v>159</v>
      </c>
      <c r="G361" s="254"/>
      <c r="H361" s="257">
        <v>1</v>
      </c>
      <c r="I361" s="258"/>
      <c r="J361" s="258"/>
      <c r="K361" s="254"/>
      <c r="L361" s="254"/>
      <c r="M361" s="259"/>
      <c r="N361" s="260"/>
      <c r="O361" s="261"/>
      <c r="P361" s="261"/>
      <c r="Q361" s="261"/>
      <c r="R361" s="261"/>
      <c r="S361" s="261"/>
      <c r="T361" s="261"/>
      <c r="U361" s="261"/>
      <c r="V361" s="261"/>
      <c r="W361" s="261"/>
      <c r="X361" s="262"/>
      <c r="Y361" s="14"/>
      <c r="Z361" s="14"/>
      <c r="AA361" s="14"/>
      <c r="AB361" s="14"/>
      <c r="AC361" s="14"/>
      <c r="AD361" s="14"/>
      <c r="AE361" s="14"/>
      <c r="AT361" s="263" t="s">
        <v>157</v>
      </c>
      <c r="AU361" s="263" t="s">
        <v>87</v>
      </c>
      <c r="AV361" s="14" t="s">
        <v>151</v>
      </c>
      <c r="AW361" s="14" t="s">
        <v>5</v>
      </c>
      <c r="AX361" s="14" t="s">
        <v>85</v>
      </c>
      <c r="AY361" s="263" t="s">
        <v>144</v>
      </c>
    </row>
    <row r="362" s="2" customFormat="1" ht="16.5" customHeight="1">
      <c r="A362" s="38"/>
      <c r="B362" s="39"/>
      <c r="C362" s="276" t="s">
        <v>459</v>
      </c>
      <c r="D362" s="276" t="s">
        <v>343</v>
      </c>
      <c r="E362" s="277" t="s">
        <v>460</v>
      </c>
      <c r="F362" s="278" t="s">
        <v>461</v>
      </c>
      <c r="G362" s="279" t="s">
        <v>202</v>
      </c>
      <c r="H362" s="280">
        <v>1.1000000000000001</v>
      </c>
      <c r="I362" s="281"/>
      <c r="J362" s="282"/>
      <c r="K362" s="283">
        <f>ROUND(P362*H362,2)</f>
        <v>0</v>
      </c>
      <c r="L362" s="278" t="s">
        <v>1</v>
      </c>
      <c r="M362" s="284"/>
      <c r="N362" s="285" t="s">
        <v>1</v>
      </c>
      <c r="O362" s="229" t="s">
        <v>40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91"/>
      <c r="T362" s="231">
        <f>S362*H362</f>
        <v>0</v>
      </c>
      <c r="U362" s="231">
        <v>0</v>
      </c>
      <c r="V362" s="231">
        <f>U362*H362</f>
        <v>0</v>
      </c>
      <c r="W362" s="231">
        <v>0</v>
      </c>
      <c r="X362" s="232">
        <f>W362*H362</f>
        <v>0</v>
      </c>
      <c r="Y362" s="38"/>
      <c r="Z362" s="38"/>
      <c r="AA362" s="38"/>
      <c r="AB362" s="38"/>
      <c r="AC362" s="38"/>
      <c r="AD362" s="38"/>
      <c r="AE362" s="38"/>
      <c r="AR362" s="233" t="s">
        <v>199</v>
      </c>
      <c r="AT362" s="233" t="s">
        <v>343</v>
      </c>
      <c r="AU362" s="233" t="s">
        <v>87</v>
      </c>
      <c r="AY362" s="17" t="s">
        <v>144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7" t="s">
        <v>85</v>
      </c>
      <c r="BK362" s="234">
        <f>ROUND(P362*H362,2)</f>
        <v>0</v>
      </c>
      <c r="BL362" s="17" t="s">
        <v>151</v>
      </c>
      <c r="BM362" s="233" t="s">
        <v>462</v>
      </c>
    </row>
    <row r="363" s="2" customFormat="1">
      <c r="A363" s="38"/>
      <c r="B363" s="39"/>
      <c r="C363" s="40"/>
      <c r="D363" s="235" t="s">
        <v>153</v>
      </c>
      <c r="E363" s="40"/>
      <c r="F363" s="236" t="s">
        <v>463</v>
      </c>
      <c r="G363" s="40"/>
      <c r="H363" s="40"/>
      <c r="I363" s="237"/>
      <c r="J363" s="237"/>
      <c r="K363" s="40"/>
      <c r="L363" s="40"/>
      <c r="M363" s="44"/>
      <c r="N363" s="238"/>
      <c r="O363" s="239"/>
      <c r="P363" s="91"/>
      <c r="Q363" s="91"/>
      <c r="R363" s="91"/>
      <c r="S363" s="91"/>
      <c r="T363" s="91"/>
      <c r="U363" s="91"/>
      <c r="V363" s="91"/>
      <c r="W363" s="91"/>
      <c r="X363" s="92"/>
      <c r="Y363" s="38"/>
      <c r="Z363" s="38"/>
      <c r="AA363" s="38"/>
      <c r="AB363" s="38"/>
      <c r="AC363" s="38"/>
      <c r="AD363" s="38"/>
      <c r="AE363" s="38"/>
      <c r="AT363" s="17" t="s">
        <v>153</v>
      </c>
      <c r="AU363" s="17" t="s">
        <v>87</v>
      </c>
    </row>
    <row r="364" s="13" customFormat="1">
      <c r="A364" s="13"/>
      <c r="B364" s="242"/>
      <c r="C364" s="243"/>
      <c r="D364" s="235" t="s">
        <v>157</v>
      </c>
      <c r="E364" s="244" t="s">
        <v>1</v>
      </c>
      <c r="F364" s="245" t="s">
        <v>464</v>
      </c>
      <c r="G364" s="243"/>
      <c r="H364" s="246">
        <v>1.1000000000000001</v>
      </c>
      <c r="I364" s="247"/>
      <c r="J364" s="247"/>
      <c r="K364" s="243"/>
      <c r="L364" s="243"/>
      <c r="M364" s="248"/>
      <c r="N364" s="249"/>
      <c r="O364" s="250"/>
      <c r="P364" s="250"/>
      <c r="Q364" s="250"/>
      <c r="R364" s="250"/>
      <c r="S364" s="250"/>
      <c r="T364" s="250"/>
      <c r="U364" s="250"/>
      <c r="V364" s="250"/>
      <c r="W364" s="250"/>
      <c r="X364" s="251"/>
      <c r="Y364" s="13"/>
      <c r="Z364" s="13"/>
      <c r="AA364" s="13"/>
      <c r="AB364" s="13"/>
      <c r="AC364" s="13"/>
      <c r="AD364" s="13"/>
      <c r="AE364" s="13"/>
      <c r="AT364" s="252" t="s">
        <v>157</v>
      </c>
      <c r="AU364" s="252" t="s">
        <v>87</v>
      </c>
      <c r="AV364" s="13" t="s">
        <v>87</v>
      </c>
      <c r="AW364" s="13" t="s">
        <v>5</v>
      </c>
      <c r="AX364" s="13" t="s">
        <v>77</v>
      </c>
      <c r="AY364" s="252" t="s">
        <v>144</v>
      </c>
    </row>
    <row r="365" s="14" customFormat="1">
      <c r="A365" s="14"/>
      <c r="B365" s="253"/>
      <c r="C365" s="254"/>
      <c r="D365" s="235" t="s">
        <v>157</v>
      </c>
      <c r="E365" s="255" t="s">
        <v>1</v>
      </c>
      <c r="F365" s="256" t="s">
        <v>159</v>
      </c>
      <c r="G365" s="254"/>
      <c r="H365" s="257">
        <v>1.1000000000000001</v>
      </c>
      <c r="I365" s="258"/>
      <c r="J365" s="258"/>
      <c r="K365" s="254"/>
      <c r="L365" s="254"/>
      <c r="M365" s="259"/>
      <c r="N365" s="260"/>
      <c r="O365" s="261"/>
      <c r="P365" s="261"/>
      <c r="Q365" s="261"/>
      <c r="R365" s="261"/>
      <c r="S365" s="261"/>
      <c r="T365" s="261"/>
      <c r="U365" s="261"/>
      <c r="V365" s="261"/>
      <c r="W365" s="261"/>
      <c r="X365" s="262"/>
      <c r="Y365" s="14"/>
      <c r="Z365" s="14"/>
      <c r="AA365" s="14"/>
      <c r="AB365" s="14"/>
      <c r="AC365" s="14"/>
      <c r="AD365" s="14"/>
      <c r="AE365" s="14"/>
      <c r="AT365" s="263" t="s">
        <v>157</v>
      </c>
      <c r="AU365" s="263" t="s">
        <v>87</v>
      </c>
      <c r="AV365" s="14" t="s">
        <v>151</v>
      </c>
      <c r="AW365" s="14" t="s">
        <v>5</v>
      </c>
      <c r="AX365" s="14" t="s">
        <v>85</v>
      </c>
      <c r="AY365" s="263" t="s">
        <v>144</v>
      </c>
    </row>
    <row r="366" s="2" customFormat="1" ht="16.5" customHeight="1">
      <c r="A366" s="38"/>
      <c r="B366" s="39"/>
      <c r="C366" s="276" t="s">
        <v>465</v>
      </c>
      <c r="D366" s="276" t="s">
        <v>343</v>
      </c>
      <c r="E366" s="277" t="s">
        <v>466</v>
      </c>
      <c r="F366" s="278" t="s">
        <v>467</v>
      </c>
      <c r="G366" s="279" t="s">
        <v>149</v>
      </c>
      <c r="H366" s="280">
        <v>1</v>
      </c>
      <c r="I366" s="281"/>
      <c r="J366" s="282"/>
      <c r="K366" s="283">
        <f>ROUND(P366*H366,2)</f>
        <v>0</v>
      </c>
      <c r="L366" s="278" t="s">
        <v>1</v>
      </c>
      <c r="M366" s="284"/>
      <c r="N366" s="285" t="s">
        <v>1</v>
      </c>
      <c r="O366" s="229" t="s">
        <v>40</v>
      </c>
      <c r="P366" s="230">
        <f>I366+J366</f>
        <v>0</v>
      </c>
      <c r="Q366" s="230">
        <f>ROUND(I366*H366,2)</f>
        <v>0</v>
      </c>
      <c r="R366" s="230">
        <f>ROUND(J366*H366,2)</f>
        <v>0</v>
      </c>
      <c r="S366" s="91"/>
      <c r="T366" s="231">
        <f>S366*H366</f>
        <v>0</v>
      </c>
      <c r="U366" s="231">
        <v>0.035000000000000003</v>
      </c>
      <c r="V366" s="231">
        <f>U366*H366</f>
        <v>0.035000000000000003</v>
      </c>
      <c r="W366" s="231">
        <v>0</v>
      </c>
      <c r="X366" s="232">
        <f>W366*H366</f>
        <v>0</v>
      </c>
      <c r="Y366" s="38"/>
      <c r="Z366" s="38"/>
      <c r="AA366" s="38"/>
      <c r="AB366" s="38"/>
      <c r="AC366" s="38"/>
      <c r="AD366" s="38"/>
      <c r="AE366" s="38"/>
      <c r="AR366" s="233" t="s">
        <v>199</v>
      </c>
      <c r="AT366" s="233" t="s">
        <v>343</v>
      </c>
      <c r="AU366" s="233" t="s">
        <v>87</v>
      </c>
      <c r="AY366" s="17" t="s">
        <v>144</v>
      </c>
      <c r="BE366" s="234">
        <f>IF(O366="základní",K366,0)</f>
        <v>0</v>
      </c>
      <c r="BF366" s="234">
        <f>IF(O366="snížená",K366,0)</f>
        <v>0</v>
      </c>
      <c r="BG366" s="234">
        <f>IF(O366="zákl. přenesená",K366,0)</f>
        <v>0</v>
      </c>
      <c r="BH366" s="234">
        <f>IF(O366="sníž. přenesená",K366,0)</f>
        <v>0</v>
      </c>
      <c r="BI366" s="234">
        <f>IF(O366="nulová",K366,0)</f>
        <v>0</v>
      </c>
      <c r="BJ366" s="17" t="s">
        <v>85</v>
      </c>
      <c r="BK366" s="234">
        <f>ROUND(P366*H366,2)</f>
        <v>0</v>
      </c>
      <c r="BL366" s="17" t="s">
        <v>151</v>
      </c>
      <c r="BM366" s="233" t="s">
        <v>468</v>
      </c>
    </row>
    <row r="367" s="2" customFormat="1">
      <c r="A367" s="38"/>
      <c r="B367" s="39"/>
      <c r="C367" s="40"/>
      <c r="D367" s="235" t="s">
        <v>153</v>
      </c>
      <c r="E367" s="40"/>
      <c r="F367" s="236" t="s">
        <v>467</v>
      </c>
      <c r="G367" s="40"/>
      <c r="H367" s="40"/>
      <c r="I367" s="237"/>
      <c r="J367" s="237"/>
      <c r="K367" s="40"/>
      <c r="L367" s="40"/>
      <c r="M367" s="44"/>
      <c r="N367" s="238"/>
      <c r="O367" s="239"/>
      <c r="P367" s="91"/>
      <c r="Q367" s="91"/>
      <c r="R367" s="91"/>
      <c r="S367" s="91"/>
      <c r="T367" s="91"/>
      <c r="U367" s="91"/>
      <c r="V367" s="91"/>
      <c r="W367" s="91"/>
      <c r="X367" s="92"/>
      <c r="Y367" s="38"/>
      <c r="Z367" s="38"/>
      <c r="AA367" s="38"/>
      <c r="AB367" s="38"/>
      <c r="AC367" s="38"/>
      <c r="AD367" s="38"/>
      <c r="AE367" s="38"/>
      <c r="AT367" s="17" t="s">
        <v>153</v>
      </c>
      <c r="AU367" s="17" t="s">
        <v>87</v>
      </c>
    </row>
    <row r="368" s="13" customFormat="1">
      <c r="A368" s="13"/>
      <c r="B368" s="242"/>
      <c r="C368" s="243"/>
      <c r="D368" s="235" t="s">
        <v>157</v>
      </c>
      <c r="E368" s="244" t="s">
        <v>1</v>
      </c>
      <c r="F368" s="245" t="s">
        <v>447</v>
      </c>
      <c r="G368" s="243"/>
      <c r="H368" s="246">
        <v>1</v>
      </c>
      <c r="I368" s="247"/>
      <c r="J368" s="247"/>
      <c r="K368" s="243"/>
      <c r="L368" s="243"/>
      <c r="M368" s="248"/>
      <c r="N368" s="249"/>
      <c r="O368" s="250"/>
      <c r="P368" s="250"/>
      <c r="Q368" s="250"/>
      <c r="R368" s="250"/>
      <c r="S368" s="250"/>
      <c r="T368" s="250"/>
      <c r="U368" s="250"/>
      <c r="V368" s="250"/>
      <c r="W368" s="250"/>
      <c r="X368" s="251"/>
      <c r="Y368" s="13"/>
      <c r="Z368" s="13"/>
      <c r="AA368" s="13"/>
      <c r="AB368" s="13"/>
      <c r="AC368" s="13"/>
      <c r="AD368" s="13"/>
      <c r="AE368" s="13"/>
      <c r="AT368" s="252" t="s">
        <v>157</v>
      </c>
      <c r="AU368" s="252" t="s">
        <v>87</v>
      </c>
      <c r="AV368" s="13" t="s">
        <v>87</v>
      </c>
      <c r="AW368" s="13" t="s">
        <v>5</v>
      </c>
      <c r="AX368" s="13" t="s">
        <v>77</v>
      </c>
      <c r="AY368" s="252" t="s">
        <v>144</v>
      </c>
    </row>
    <row r="369" s="14" customFormat="1">
      <c r="A369" s="14"/>
      <c r="B369" s="253"/>
      <c r="C369" s="254"/>
      <c r="D369" s="235" t="s">
        <v>157</v>
      </c>
      <c r="E369" s="255" t="s">
        <v>1</v>
      </c>
      <c r="F369" s="256" t="s">
        <v>159</v>
      </c>
      <c r="G369" s="254"/>
      <c r="H369" s="257">
        <v>1</v>
      </c>
      <c r="I369" s="258"/>
      <c r="J369" s="258"/>
      <c r="K369" s="254"/>
      <c r="L369" s="254"/>
      <c r="M369" s="259"/>
      <c r="N369" s="260"/>
      <c r="O369" s="261"/>
      <c r="P369" s="261"/>
      <c r="Q369" s="261"/>
      <c r="R369" s="261"/>
      <c r="S369" s="261"/>
      <c r="T369" s="261"/>
      <c r="U369" s="261"/>
      <c r="V369" s="261"/>
      <c r="W369" s="261"/>
      <c r="X369" s="262"/>
      <c r="Y369" s="14"/>
      <c r="Z369" s="14"/>
      <c r="AA369" s="14"/>
      <c r="AB369" s="14"/>
      <c r="AC369" s="14"/>
      <c r="AD369" s="14"/>
      <c r="AE369" s="14"/>
      <c r="AT369" s="263" t="s">
        <v>157</v>
      </c>
      <c r="AU369" s="263" t="s">
        <v>87</v>
      </c>
      <c r="AV369" s="14" t="s">
        <v>151</v>
      </c>
      <c r="AW369" s="14" t="s">
        <v>5</v>
      </c>
      <c r="AX369" s="14" t="s">
        <v>85</v>
      </c>
      <c r="AY369" s="263" t="s">
        <v>144</v>
      </c>
    </row>
    <row r="370" s="2" customFormat="1" ht="16.5" customHeight="1">
      <c r="A370" s="38"/>
      <c r="B370" s="39"/>
      <c r="C370" s="276" t="s">
        <v>469</v>
      </c>
      <c r="D370" s="276" t="s">
        <v>343</v>
      </c>
      <c r="E370" s="277" t="s">
        <v>470</v>
      </c>
      <c r="F370" s="278" t="s">
        <v>471</v>
      </c>
      <c r="G370" s="279" t="s">
        <v>149</v>
      </c>
      <c r="H370" s="280">
        <v>1</v>
      </c>
      <c r="I370" s="281"/>
      <c r="J370" s="282"/>
      <c r="K370" s="283">
        <f>ROUND(P370*H370,2)</f>
        <v>0</v>
      </c>
      <c r="L370" s="278" t="s">
        <v>1</v>
      </c>
      <c r="M370" s="284"/>
      <c r="N370" s="285" t="s">
        <v>1</v>
      </c>
      <c r="O370" s="229" t="s">
        <v>40</v>
      </c>
      <c r="P370" s="230">
        <f>I370+J370</f>
        <v>0</v>
      </c>
      <c r="Q370" s="230">
        <f>ROUND(I370*H370,2)</f>
        <v>0</v>
      </c>
      <c r="R370" s="230">
        <f>ROUND(J370*H370,2)</f>
        <v>0</v>
      </c>
      <c r="S370" s="91"/>
      <c r="T370" s="231">
        <f>S370*H370</f>
        <v>0</v>
      </c>
      <c r="U370" s="231">
        <v>0.045999999999999999</v>
      </c>
      <c r="V370" s="231">
        <f>U370*H370</f>
        <v>0.045999999999999999</v>
      </c>
      <c r="W370" s="231">
        <v>0</v>
      </c>
      <c r="X370" s="232">
        <f>W370*H370</f>
        <v>0</v>
      </c>
      <c r="Y370" s="38"/>
      <c r="Z370" s="38"/>
      <c r="AA370" s="38"/>
      <c r="AB370" s="38"/>
      <c r="AC370" s="38"/>
      <c r="AD370" s="38"/>
      <c r="AE370" s="38"/>
      <c r="AR370" s="233" t="s">
        <v>199</v>
      </c>
      <c r="AT370" s="233" t="s">
        <v>343</v>
      </c>
      <c r="AU370" s="233" t="s">
        <v>87</v>
      </c>
      <c r="AY370" s="17" t="s">
        <v>144</v>
      </c>
      <c r="BE370" s="234">
        <f>IF(O370="základní",K370,0)</f>
        <v>0</v>
      </c>
      <c r="BF370" s="234">
        <f>IF(O370="snížená",K370,0)</f>
        <v>0</v>
      </c>
      <c r="BG370" s="234">
        <f>IF(O370="zákl. přenesená",K370,0)</f>
        <v>0</v>
      </c>
      <c r="BH370" s="234">
        <f>IF(O370="sníž. přenesená",K370,0)</f>
        <v>0</v>
      </c>
      <c r="BI370" s="234">
        <f>IF(O370="nulová",K370,0)</f>
        <v>0</v>
      </c>
      <c r="BJ370" s="17" t="s">
        <v>85</v>
      </c>
      <c r="BK370" s="234">
        <f>ROUND(P370*H370,2)</f>
        <v>0</v>
      </c>
      <c r="BL370" s="17" t="s">
        <v>151</v>
      </c>
      <c r="BM370" s="233" t="s">
        <v>472</v>
      </c>
    </row>
    <row r="371" s="2" customFormat="1">
      <c r="A371" s="38"/>
      <c r="B371" s="39"/>
      <c r="C371" s="40"/>
      <c r="D371" s="235" t="s">
        <v>153</v>
      </c>
      <c r="E371" s="40"/>
      <c r="F371" s="236" t="s">
        <v>471</v>
      </c>
      <c r="G371" s="40"/>
      <c r="H371" s="40"/>
      <c r="I371" s="237"/>
      <c r="J371" s="237"/>
      <c r="K371" s="40"/>
      <c r="L371" s="40"/>
      <c r="M371" s="44"/>
      <c r="N371" s="238"/>
      <c r="O371" s="239"/>
      <c r="P371" s="91"/>
      <c r="Q371" s="91"/>
      <c r="R371" s="91"/>
      <c r="S371" s="91"/>
      <c r="T371" s="91"/>
      <c r="U371" s="91"/>
      <c r="V371" s="91"/>
      <c r="W371" s="91"/>
      <c r="X371" s="92"/>
      <c r="Y371" s="38"/>
      <c r="Z371" s="38"/>
      <c r="AA371" s="38"/>
      <c r="AB371" s="38"/>
      <c r="AC371" s="38"/>
      <c r="AD371" s="38"/>
      <c r="AE371" s="38"/>
      <c r="AT371" s="17" t="s">
        <v>153</v>
      </c>
      <c r="AU371" s="17" t="s">
        <v>87</v>
      </c>
    </row>
    <row r="372" s="13" customFormat="1">
      <c r="A372" s="13"/>
      <c r="B372" s="242"/>
      <c r="C372" s="243"/>
      <c r="D372" s="235" t="s">
        <v>157</v>
      </c>
      <c r="E372" s="244" t="s">
        <v>1</v>
      </c>
      <c r="F372" s="245" t="s">
        <v>447</v>
      </c>
      <c r="G372" s="243"/>
      <c r="H372" s="246">
        <v>1</v>
      </c>
      <c r="I372" s="247"/>
      <c r="J372" s="247"/>
      <c r="K372" s="243"/>
      <c r="L372" s="243"/>
      <c r="M372" s="248"/>
      <c r="N372" s="249"/>
      <c r="O372" s="250"/>
      <c r="P372" s="250"/>
      <c r="Q372" s="250"/>
      <c r="R372" s="250"/>
      <c r="S372" s="250"/>
      <c r="T372" s="250"/>
      <c r="U372" s="250"/>
      <c r="V372" s="250"/>
      <c r="W372" s="250"/>
      <c r="X372" s="251"/>
      <c r="Y372" s="13"/>
      <c r="Z372" s="13"/>
      <c r="AA372" s="13"/>
      <c r="AB372" s="13"/>
      <c r="AC372" s="13"/>
      <c r="AD372" s="13"/>
      <c r="AE372" s="13"/>
      <c r="AT372" s="252" t="s">
        <v>157</v>
      </c>
      <c r="AU372" s="252" t="s">
        <v>87</v>
      </c>
      <c r="AV372" s="13" t="s">
        <v>87</v>
      </c>
      <c r="AW372" s="13" t="s">
        <v>5</v>
      </c>
      <c r="AX372" s="13" t="s">
        <v>77</v>
      </c>
      <c r="AY372" s="252" t="s">
        <v>144</v>
      </c>
    </row>
    <row r="373" s="14" customFormat="1">
      <c r="A373" s="14"/>
      <c r="B373" s="253"/>
      <c r="C373" s="254"/>
      <c r="D373" s="235" t="s">
        <v>157</v>
      </c>
      <c r="E373" s="255" t="s">
        <v>1</v>
      </c>
      <c r="F373" s="256" t="s">
        <v>159</v>
      </c>
      <c r="G373" s="254"/>
      <c r="H373" s="257">
        <v>1</v>
      </c>
      <c r="I373" s="258"/>
      <c r="J373" s="258"/>
      <c r="K373" s="254"/>
      <c r="L373" s="254"/>
      <c r="M373" s="259"/>
      <c r="N373" s="260"/>
      <c r="O373" s="261"/>
      <c r="P373" s="261"/>
      <c r="Q373" s="261"/>
      <c r="R373" s="261"/>
      <c r="S373" s="261"/>
      <c r="T373" s="261"/>
      <c r="U373" s="261"/>
      <c r="V373" s="261"/>
      <c r="W373" s="261"/>
      <c r="X373" s="262"/>
      <c r="Y373" s="14"/>
      <c r="Z373" s="14"/>
      <c r="AA373" s="14"/>
      <c r="AB373" s="14"/>
      <c r="AC373" s="14"/>
      <c r="AD373" s="14"/>
      <c r="AE373" s="14"/>
      <c r="AT373" s="263" t="s">
        <v>157</v>
      </c>
      <c r="AU373" s="263" t="s">
        <v>87</v>
      </c>
      <c r="AV373" s="14" t="s">
        <v>151</v>
      </c>
      <c r="AW373" s="14" t="s">
        <v>5</v>
      </c>
      <c r="AX373" s="14" t="s">
        <v>85</v>
      </c>
      <c r="AY373" s="263" t="s">
        <v>144</v>
      </c>
    </row>
    <row r="374" s="2" customFormat="1">
      <c r="A374" s="38"/>
      <c r="B374" s="39"/>
      <c r="C374" s="221" t="s">
        <v>473</v>
      </c>
      <c r="D374" s="221" t="s">
        <v>146</v>
      </c>
      <c r="E374" s="222" t="s">
        <v>474</v>
      </c>
      <c r="F374" s="223" t="s">
        <v>475</v>
      </c>
      <c r="G374" s="224" t="s">
        <v>149</v>
      </c>
      <c r="H374" s="225">
        <v>1</v>
      </c>
      <c r="I374" s="226"/>
      <c r="J374" s="226"/>
      <c r="K374" s="227">
        <f>ROUND(P374*H374,2)</f>
        <v>0</v>
      </c>
      <c r="L374" s="223" t="s">
        <v>150</v>
      </c>
      <c r="M374" s="44"/>
      <c r="N374" s="228" t="s">
        <v>1</v>
      </c>
      <c r="O374" s="229" t="s">
        <v>40</v>
      </c>
      <c r="P374" s="230">
        <f>I374+J374</f>
        <v>0</v>
      </c>
      <c r="Q374" s="230">
        <f>ROUND(I374*H374,2)</f>
        <v>0</v>
      </c>
      <c r="R374" s="230">
        <f>ROUND(J374*H374,2)</f>
        <v>0</v>
      </c>
      <c r="S374" s="91"/>
      <c r="T374" s="231">
        <f>S374*H374</f>
        <v>0</v>
      </c>
      <c r="U374" s="231">
        <v>0.00281</v>
      </c>
      <c r="V374" s="231">
        <f>U374*H374</f>
        <v>0.00281</v>
      </c>
      <c r="W374" s="231">
        <v>0</v>
      </c>
      <c r="X374" s="232">
        <f>W374*H374</f>
        <v>0</v>
      </c>
      <c r="Y374" s="38"/>
      <c r="Z374" s="38"/>
      <c r="AA374" s="38"/>
      <c r="AB374" s="38"/>
      <c r="AC374" s="38"/>
      <c r="AD374" s="38"/>
      <c r="AE374" s="38"/>
      <c r="AR374" s="233" t="s">
        <v>151</v>
      </c>
      <c r="AT374" s="233" t="s">
        <v>146</v>
      </c>
      <c r="AU374" s="233" t="s">
        <v>87</v>
      </c>
      <c r="AY374" s="17" t="s">
        <v>144</v>
      </c>
      <c r="BE374" s="234">
        <f>IF(O374="základní",K374,0)</f>
        <v>0</v>
      </c>
      <c r="BF374" s="234">
        <f>IF(O374="snížená",K374,0)</f>
        <v>0</v>
      </c>
      <c r="BG374" s="234">
        <f>IF(O374="zákl. přenesená",K374,0)</f>
        <v>0</v>
      </c>
      <c r="BH374" s="234">
        <f>IF(O374="sníž. přenesená",K374,0)</f>
        <v>0</v>
      </c>
      <c r="BI374" s="234">
        <f>IF(O374="nulová",K374,0)</f>
        <v>0</v>
      </c>
      <c r="BJ374" s="17" t="s">
        <v>85</v>
      </c>
      <c r="BK374" s="234">
        <f>ROUND(P374*H374,2)</f>
        <v>0</v>
      </c>
      <c r="BL374" s="17" t="s">
        <v>151</v>
      </c>
      <c r="BM374" s="233" t="s">
        <v>476</v>
      </c>
    </row>
    <row r="375" s="2" customFormat="1">
      <c r="A375" s="38"/>
      <c r="B375" s="39"/>
      <c r="C375" s="40"/>
      <c r="D375" s="235" t="s">
        <v>153</v>
      </c>
      <c r="E375" s="40"/>
      <c r="F375" s="236" t="s">
        <v>477</v>
      </c>
      <c r="G375" s="40"/>
      <c r="H375" s="40"/>
      <c r="I375" s="237"/>
      <c r="J375" s="237"/>
      <c r="K375" s="40"/>
      <c r="L375" s="40"/>
      <c r="M375" s="44"/>
      <c r="N375" s="238"/>
      <c r="O375" s="239"/>
      <c r="P375" s="91"/>
      <c r="Q375" s="91"/>
      <c r="R375" s="91"/>
      <c r="S375" s="91"/>
      <c r="T375" s="91"/>
      <c r="U375" s="91"/>
      <c r="V375" s="91"/>
      <c r="W375" s="91"/>
      <c r="X375" s="92"/>
      <c r="Y375" s="38"/>
      <c r="Z375" s="38"/>
      <c r="AA375" s="38"/>
      <c r="AB375" s="38"/>
      <c r="AC375" s="38"/>
      <c r="AD375" s="38"/>
      <c r="AE375" s="38"/>
      <c r="AT375" s="17" t="s">
        <v>153</v>
      </c>
      <c r="AU375" s="17" t="s">
        <v>87</v>
      </c>
    </row>
    <row r="376" s="2" customFormat="1">
      <c r="A376" s="38"/>
      <c r="B376" s="39"/>
      <c r="C376" s="40"/>
      <c r="D376" s="240" t="s">
        <v>155</v>
      </c>
      <c r="E376" s="40"/>
      <c r="F376" s="241" t="s">
        <v>478</v>
      </c>
      <c r="G376" s="40"/>
      <c r="H376" s="40"/>
      <c r="I376" s="237"/>
      <c r="J376" s="237"/>
      <c r="K376" s="40"/>
      <c r="L376" s="40"/>
      <c r="M376" s="44"/>
      <c r="N376" s="238"/>
      <c r="O376" s="239"/>
      <c r="P376" s="91"/>
      <c r="Q376" s="91"/>
      <c r="R376" s="91"/>
      <c r="S376" s="91"/>
      <c r="T376" s="91"/>
      <c r="U376" s="91"/>
      <c r="V376" s="91"/>
      <c r="W376" s="91"/>
      <c r="X376" s="92"/>
      <c r="Y376" s="38"/>
      <c r="Z376" s="38"/>
      <c r="AA376" s="38"/>
      <c r="AB376" s="38"/>
      <c r="AC376" s="38"/>
      <c r="AD376" s="38"/>
      <c r="AE376" s="38"/>
      <c r="AT376" s="17" t="s">
        <v>155</v>
      </c>
      <c r="AU376" s="17" t="s">
        <v>87</v>
      </c>
    </row>
    <row r="377" s="13" customFormat="1">
      <c r="A377" s="13"/>
      <c r="B377" s="242"/>
      <c r="C377" s="243"/>
      <c r="D377" s="235" t="s">
        <v>157</v>
      </c>
      <c r="E377" s="244" t="s">
        <v>1</v>
      </c>
      <c r="F377" s="245" t="s">
        <v>479</v>
      </c>
      <c r="G377" s="243"/>
      <c r="H377" s="246">
        <v>1</v>
      </c>
      <c r="I377" s="247"/>
      <c r="J377" s="247"/>
      <c r="K377" s="243"/>
      <c r="L377" s="243"/>
      <c r="M377" s="248"/>
      <c r="N377" s="249"/>
      <c r="O377" s="250"/>
      <c r="P377" s="250"/>
      <c r="Q377" s="250"/>
      <c r="R377" s="250"/>
      <c r="S377" s="250"/>
      <c r="T377" s="250"/>
      <c r="U377" s="250"/>
      <c r="V377" s="250"/>
      <c r="W377" s="250"/>
      <c r="X377" s="251"/>
      <c r="Y377" s="13"/>
      <c r="Z377" s="13"/>
      <c r="AA377" s="13"/>
      <c r="AB377" s="13"/>
      <c r="AC377" s="13"/>
      <c r="AD377" s="13"/>
      <c r="AE377" s="13"/>
      <c r="AT377" s="252" t="s">
        <v>157</v>
      </c>
      <c r="AU377" s="252" t="s">
        <v>87</v>
      </c>
      <c r="AV377" s="13" t="s">
        <v>87</v>
      </c>
      <c r="AW377" s="13" t="s">
        <v>5</v>
      </c>
      <c r="AX377" s="13" t="s">
        <v>77</v>
      </c>
      <c r="AY377" s="252" t="s">
        <v>144</v>
      </c>
    </row>
    <row r="378" s="14" customFormat="1">
      <c r="A378" s="14"/>
      <c r="B378" s="253"/>
      <c r="C378" s="254"/>
      <c r="D378" s="235" t="s">
        <v>157</v>
      </c>
      <c r="E378" s="255" t="s">
        <v>1</v>
      </c>
      <c r="F378" s="256" t="s">
        <v>159</v>
      </c>
      <c r="G378" s="254"/>
      <c r="H378" s="257">
        <v>1</v>
      </c>
      <c r="I378" s="258"/>
      <c r="J378" s="258"/>
      <c r="K378" s="254"/>
      <c r="L378" s="254"/>
      <c r="M378" s="259"/>
      <c r="N378" s="260"/>
      <c r="O378" s="261"/>
      <c r="P378" s="261"/>
      <c r="Q378" s="261"/>
      <c r="R378" s="261"/>
      <c r="S378" s="261"/>
      <c r="T378" s="261"/>
      <c r="U378" s="261"/>
      <c r="V378" s="261"/>
      <c r="W378" s="261"/>
      <c r="X378" s="262"/>
      <c r="Y378" s="14"/>
      <c r="Z378" s="14"/>
      <c r="AA378" s="14"/>
      <c r="AB378" s="14"/>
      <c r="AC378" s="14"/>
      <c r="AD378" s="14"/>
      <c r="AE378" s="14"/>
      <c r="AT378" s="263" t="s">
        <v>157</v>
      </c>
      <c r="AU378" s="263" t="s">
        <v>87</v>
      </c>
      <c r="AV378" s="14" t="s">
        <v>151</v>
      </c>
      <c r="AW378" s="14" t="s">
        <v>5</v>
      </c>
      <c r="AX378" s="14" t="s">
        <v>85</v>
      </c>
      <c r="AY378" s="263" t="s">
        <v>144</v>
      </c>
    </row>
    <row r="379" s="2" customFormat="1" ht="24.15" customHeight="1">
      <c r="A379" s="38"/>
      <c r="B379" s="39"/>
      <c r="C379" s="276" t="s">
        <v>480</v>
      </c>
      <c r="D379" s="276" t="s">
        <v>343</v>
      </c>
      <c r="E379" s="277" t="s">
        <v>481</v>
      </c>
      <c r="F379" s="278" t="s">
        <v>482</v>
      </c>
      <c r="G379" s="279" t="s">
        <v>149</v>
      </c>
      <c r="H379" s="280">
        <v>1</v>
      </c>
      <c r="I379" s="281"/>
      <c r="J379" s="282"/>
      <c r="K379" s="283">
        <f>ROUND(P379*H379,2)</f>
        <v>0</v>
      </c>
      <c r="L379" s="278" t="s">
        <v>1</v>
      </c>
      <c r="M379" s="284"/>
      <c r="N379" s="285" t="s">
        <v>1</v>
      </c>
      <c r="O379" s="229" t="s">
        <v>40</v>
      </c>
      <c r="P379" s="230">
        <f>I379+J379</f>
        <v>0</v>
      </c>
      <c r="Q379" s="230">
        <f>ROUND(I379*H379,2)</f>
        <v>0</v>
      </c>
      <c r="R379" s="230">
        <f>ROUND(J379*H379,2)</f>
        <v>0</v>
      </c>
      <c r="S379" s="91"/>
      <c r="T379" s="231">
        <f>S379*H379</f>
        <v>0</v>
      </c>
      <c r="U379" s="231">
        <v>0</v>
      </c>
      <c r="V379" s="231">
        <f>U379*H379</f>
        <v>0</v>
      </c>
      <c r="W379" s="231">
        <v>0</v>
      </c>
      <c r="X379" s="232">
        <f>W379*H379</f>
        <v>0</v>
      </c>
      <c r="Y379" s="38"/>
      <c r="Z379" s="38"/>
      <c r="AA379" s="38"/>
      <c r="AB379" s="38"/>
      <c r="AC379" s="38"/>
      <c r="AD379" s="38"/>
      <c r="AE379" s="38"/>
      <c r="AR379" s="233" t="s">
        <v>199</v>
      </c>
      <c r="AT379" s="233" t="s">
        <v>343</v>
      </c>
      <c r="AU379" s="233" t="s">
        <v>87</v>
      </c>
      <c r="AY379" s="17" t="s">
        <v>144</v>
      </c>
      <c r="BE379" s="234">
        <f>IF(O379="základní",K379,0)</f>
        <v>0</v>
      </c>
      <c r="BF379" s="234">
        <f>IF(O379="snížená",K379,0)</f>
        <v>0</v>
      </c>
      <c r="BG379" s="234">
        <f>IF(O379="zákl. přenesená",K379,0)</f>
        <v>0</v>
      </c>
      <c r="BH379" s="234">
        <f>IF(O379="sníž. přenesená",K379,0)</f>
        <v>0</v>
      </c>
      <c r="BI379" s="234">
        <f>IF(O379="nulová",K379,0)</f>
        <v>0</v>
      </c>
      <c r="BJ379" s="17" t="s">
        <v>85</v>
      </c>
      <c r="BK379" s="234">
        <f>ROUND(P379*H379,2)</f>
        <v>0</v>
      </c>
      <c r="BL379" s="17" t="s">
        <v>151</v>
      </c>
      <c r="BM379" s="233" t="s">
        <v>483</v>
      </c>
    </row>
    <row r="380" s="2" customFormat="1">
      <c r="A380" s="38"/>
      <c r="B380" s="39"/>
      <c r="C380" s="40"/>
      <c r="D380" s="235" t="s">
        <v>153</v>
      </c>
      <c r="E380" s="40"/>
      <c r="F380" s="236" t="s">
        <v>482</v>
      </c>
      <c r="G380" s="40"/>
      <c r="H380" s="40"/>
      <c r="I380" s="237"/>
      <c r="J380" s="237"/>
      <c r="K380" s="40"/>
      <c r="L380" s="40"/>
      <c r="M380" s="44"/>
      <c r="N380" s="238"/>
      <c r="O380" s="239"/>
      <c r="P380" s="91"/>
      <c r="Q380" s="91"/>
      <c r="R380" s="91"/>
      <c r="S380" s="91"/>
      <c r="T380" s="91"/>
      <c r="U380" s="91"/>
      <c r="V380" s="91"/>
      <c r="W380" s="91"/>
      <c r="X380" s="92"/>
      <c r="Y380" s="38"/>
      <c r="Z380" s="38"/>
      <c r="AA380" s="38"/>
      <c r="AB380" s="38"/>
      <c r="AC380" s="38"/>
      <c r="AD380" s="38"/>
      <c r="AE380" s="38"/>
      <c r="AT380" s="17" t="s">
        <v>153</v>
      </c>
      <c r="AU380" s="17" t="s">
        <v>87</v>
      </c>
    </row>
    <row r="381" s="13" customFormat="1">
      <c r="A381" s="13"/>
      <c r="B381" s="242"/>
      <c r="C381" s="243"/>
      <c r="D381" s="235" t="s">
        <v>157</v>
      </c>
      <c r="E381" s="244" t="s">
        <v>1</v>
      </c>
      <c r="F381" s="245" t="s">
        <v>413</v>
      </c>
      <c r="G381" s="243"/>
      <c r="H381" s="246">
        <v>1</v>
      </c>
      <c r="I381" s="247"/>
      <c r="J381" s="247"/>
      <c r="K381" s="243"/>
      <c r="L381" s="243"/>
      <c r="M381" s="248"/>
      <c r="N381" s="249"/>
      <c r="O381" s="250"/>
      <c r="P381" s="250"/>
      <c r="Q381" s="250"/>
      <c r="R381" s="250"/>
      <c r="S381" s="250"/>
      <c r="T381" s="250"/>
      <c r="U381" s="250"/>
      <c r="V381" s="250"/>
      <c r="W381" s="250"/>
      <c r="X381" s="251"/>
      <c r="Y381" s="13"/>
      <c r="Z381" s="13"/>
      <c r="AA381" s="13"/>
      <c r="AB381" s="13"/>
      <c r="AC381" s="13"/>
      <c r="AD381" s="13"/>
      <c r="AE381" s="13"/>
      <c r="AT381" s="252" t="s">
        <v>157</v>
      </c>
      <c r="AU381" s="252" t="s">
        <v>87</v>
      </c>
      <c r="AV381" s="13" t="s">
        <v>87</v>
      </c>
      <c r="AW381" s="13" t="s">
        <v>5</v>
      </c>
      <c r="AX381" s="13" t="s">
        <v>77</v>
      </c>
      <c r="AY381" s="252" t="s">
        <v>144</v>
      </c>
    </row>
    <row r="382" s="14" customFormat="1">
      <c r="A382" s="14"/>
      <c r="B382" s="253"/>
      <c r="C382" s="254"/>
      <c r="D382" s="235" t="s">
        <v>157</v>
      </c>
      <c r="E382" s="255" t="s">
        <v>1</v>
      </c>
      <c r="F382" s="256" t="s">
        <v>159</v>
      </c>
      <c r="G382" s="254"/>
      <c r="H382" s="257">
        <v>1</v>
      </c>
      <c r="I382" s="258"/>
      <c r="J382" s="258"/>
      <c r="K382" s="254"/>
      <c r="L382" s="254"/>
      <c r="M382" s="259"/>
      <c r="N382" s="260"/>
      <c r="O382" s="261"/>
      <c r="P382" s="261"/>
      <c r="Q382" s="261"/>
      <c r="R382" s="261"/>
      <c r="S382" s="261"/>
      <c r="T382" s="261"/>
      <c r="U382" s="261"/>
      <c r="V382" s="261"/>
      <c r="W382" s="261"/>
      <c r="X382" s="262"/>
      <c r="Y382" s="14"/>
      <c r="Z382" s="14"/>
      <c r="AA382" s="14"/>
      <c r="AB382" s="14"/>
      <c r="AC382" s="14"/>
      <c r="AD382" s="14"/>
      <c r="AE382" s="14"/>
      <c r="AT382" s="263" t="s">
        <v>157</v>
      </c>
      <c r="AU382" s="263" t="s">
        <v>87</v>
      </c>
      <c r="AV382" s="14" t="s">
        <v>151</v>
      </c>
      <c r="AW382" s="14" t="s">
        <v>5</v>
      </c>
      <c r="AX382" s="14" t="s">
        <v>85</v>
      </c>
      <c r="AY382" s="263" t="s">
        <v>144</v>
      </c>
    </row>
    <row r="383" s="2" customFormat="1" ht="16.5" customHeight="1">
      <c r="A383" s="38"/>
      <c r="B383" s="39"/>
      <c r="C383" s="276" t="s">
        <v>393</v>
      </c>
      <c r="D383" s="276" t="s">
        <v>343</v>
      </c>
      <c r="E383" s="277" t="s">
        <v>484</v>
      </c>
      <c r="F383" s="278" t="s">
        <v>485</v>
      </c>
      <c r="G383" s="279" t="s">
        <v>202</v>
      </c>
      <c r="H383" s="280">
        <v>1.7</v>
      </c>
      <c r="I383" s="281"/>
      <c r="J383" s="282"/>
      <c r="K383" s="283">
        <f>ROUND(P383*H383,2)</f>
        <v>0</v>
      </c>
      <c r="L383" s="278" t="s">
        <v>1</v>
      </c>
      <c r="M383" s="284"/>
      <c r="N383" s="285" t="s">
        <v>1</v>
      </c>
      <c r="O383" s="229" t="s">
        <v>40</v>
      </c>
      <c r="P383" s="230">
        <f>I383+J383</f>
        <v>0</v>
      </c>
      <c r="Q383" s="230">
        <f>ROUND(I383*H383,2)</f>
        <v>0</v>
      </c>
      <c r="R383" s="230">
        <f>ROUND(J383*H383,2)</f>
        <v>0</v>
      </c>
      <c r="S383" s="91"/>
      <c r="T383" s="231">
        <f>S383*H383</f>
        <v>0</v>
      </c>
      <c r="U383" s="231">
        <v>0.0177</v>
      </c>
      <c r="V383" s="231">
        <f>U383*H383</f>
        <v>0.030089999999999999</v>
      </c>
      <c r="W383" s="231">
        <v>0</v>
      </c>
      <c r="X383" s="232">
        <f>W383*H383</f>
        <v>0</v>
      </c>
      <c r="Y383" s="38"/>
      <c r="Z383" s="38"/>
      <c r="AA383" s="38"/>
      <c r="AB383" s="38"/>
      <c r="AC383" s="38"/>
      <c r="AD383" s="38"/>
      <c r="AE383" s="38"/>
      <c r="AR383" s="233" t="s">
        <v>199</v>
      </c>
      <c r="AT383" s="233" t="s">
        <v>343</v>
      </c>
      <c r="AU383" s="233" t="s">
        <v>87</v>
      </c>
      <c r="AY383" s="17" t="s">
        <v>144</v>
      </c>
      <c r="BE383" s="234">
        <f>IF(O383="základní",K383,0)</f>
        <v>0</v>
      </c>
      <c r="BF383" s="234">
        <f>IF(O383="snížená",K383,0)</f>
        <v>0</v>
      </c>
      <c r="BG383" s="234">
        <f>IF(O383="zákl. přenesená",K383,0)</f>
        <v>0</v>
      </c>
      <c r="BH383" s="234">
        <f>IF(O383="sníž. přenesená",K383,0)</f>
        <v>0</v>
      </c>
      <c r="BI383" s="234">
        <f>IF(O383="nulová",K383,0)</f>
        <v>0</v>
      </c>
      <c r="BJ383" s="17" t="s">
        <v>85</v>
      </c>
      <c r="BK383" s="234">
        <f>ROUND(P383*H383,2)</f>
        <v>0</v>
      </c>
      <c r="BL383" s="17" t="s">
        <v>151</v>
      </c>
      <c r="BM383" s="233" t="s">
        <v>486</v>
      </c>
    </row>
    <row r="384" s="2" customFormat="1">
      <c r="A384" s="38"/>
      <c r="B384" s="39"/>
      <c r="C384" s="40"/>
      <c r="D384" s="235" t="s">
        <v>153</v>
      </c>
      <c r="E384" s="40"/>
      <c r="F384" s="236" t="s">
        <v>487</v>
      </c>
      <c r="G384" s="40"/>
      <c r="H384" s="40"/>
      <c r="I384" s="237"/>
      <c r="J384" s="237"/>
      <c r="K384" s="40"/>
      <c r="L384" s="40"/>
      <c r="M384" s="44"/>
      <c r="N384" s="238"/>
      <c r="O384" s="239"/>
      <c r="P384" s="91"/>
      <c r="Q384" s="91"/>
      <c r="R384" s="91"/>
      <c r="S384" s="91"/>
      <c r="T384" s="91"/>
      <c r="U384" s="91"/>
      <c r="V384" s="91"/>
      <c r="W384" s="91"/>
      <c r="X384" s="92"/>
      <c r="Y384" s="38"/>
      <c r="Z384" s="38"/>
      <c r="AA384" s="38"/>
      <c r="AB384" s="38"/>
      <c r="AC384" s="38"/>
      <c r="AD384" s="38"/>
      <c r="AE384" s="38"/>
      <c r="AT384" s="17" t="s">
        <v>153</v>
      </c>
      <c r="AU384" s="17" t="s">
        <v>87</v>
      </c>
    </row>
    <row r="385" s="13" customFormat="1">
      <c r="A385" s="13"/>
      <c r="B385" s="242"/>
      <c r="C385" s="243"/>
      <c r="D385" s="235" t="s">
        <v>157</v>
      </c>
      <c r="E385" s="244" t="s">
        <v>1</v>
      </c>
      <c r="F385" s="245" t="s">
        <v>488</v>
      </c>
      <c r="G385" s="243"/>
      <c r="H385" s="246">
        <v>1.7</v>
      </c>
      <c r="I385" s="247"/>
      <c r="J385" s="247"/>
      <c r="K385" s="243"/>
      <c r="L385" s="243"/>
      <c r="M385" s="248"/>
      <c r="N385" s="249"/>
      <c r="O385" s="250"/>
      <c r="P385" s="250"/>
      <c r="Q385" s="250"/>
      <c r="R385" s="250"/>
      <c r="S385" s="250"/>
      <c r="T385" s="250"/>
      <c r="U385" s="250"/>
      <c r="V385" s="250"/>
      <c r="W385" s="250"/>
      <c r="X385" s="251"/>
      <c r="Y385" s="13"/>
      <c r="Z385" s="13"/>
      <c r="AA385" s="13"/>
      <c r="AB385" s="13"/>
      <c r="AC385" s="13"/>
      <c r="AD385" s="13"/>
      <c r="AE385" s="13"/>
      <c r="AT385" s="252" t="s">
        <v>157</v>
      </c>
      <c r="AU385" s="252" t="s">
        <v>87</v>
      </c>
      <c r="AV385" s="13" t="s">
        <v>87</v>
      </c>
      <c r="AW385" s="13" t="s">
        <v>5</v>
      </c>
      <c r="AX385" s="13" t="s">
        <v>77</v>
      </c>
      <c r="AY385" s="252" t="s">
        <v>144</v>
      </c>
    </row>
    <row r="386" s="14" customFormat="1">
      <c r="A386" s="14"/>
      <c r="B386" s="253"/>
      <c r="C386" s="254"/>
      <c r="D386" s="235" t="s">
        <v>157</v>
      </c>
      <c r="E386" s="255" t="s">
        <v>1</v>
      </c>
      <c r="F386" s="256" t="s">
        <v>159</v>
      </c>
      <c r="G386" s="254"/>
      <c r="H386" s="257">
        <v>1.7</v>
      </c>
      <c r="I386" s="258"/>
      <c r="J386" s="258"/>
      <c r="K386" s="254"/>
      <c r="L386" s="254"/>
      <c r="M386" s="259"/>
      <c r="N386" s="260"/>
      <c r="O386" s="261"/>
      <c r="P386" s="261"/>
      <c r="Q386" s="261"/>
      <c r="R386" s="261"/>
      <c r="S386" s="261"/>
      <c r="T386" s="261"/>
      <c r="U386" s="261"/>
      <c r="V386" s="261"/>
      <c r="W386" s="261"/>
      <c r="X386" s="262"/>
      <c r="Y386" s="14"/>
      <c r="Z386" s="14"/>
      <c r="AA386" s="14"/>
      <c r="AB386" s="14"/>
      <c r="AC386" s="14"/>
      <c r="AD386" s="14"/>
      <c r="AE386" s="14"/>
      <c r="AT386" s="263" t="s">
        <v>157</v>
      </c>
      <c r="AU386" s="263" t="s">
        <v>87</v>
      </c>
      <c r="AV386" s="14" t="s">
        <v>151</v>
      </c>
      <c r="AW386" s="14" t="s">
        <v>5</v>
      </c>
      <c r="AX386" s="14" t="s">
        <v>85</v>
      </c>
      <c r="AY386" s="263" t="s">
        <v>144</v>
      </c>
    </row>
    <row r="387" s="2" customFormat="1" ht="21.75" customHeight="1">
      <c r="A387" s="38"/>
      <c r="B387" s="39"/>
      <c r="C387" s="276" t="s">
        <v>489</v>
      </c>
      <c r="D387" s="276" t="s">
        <v>343</v>
      </c>
      <c r="E387" s="277" t="s">
        <v>490</v>
      </c>
      <c r="F387" s="278" t="s">
        <v>491</v>
      </c>
      <c r="G387" s="279" t="s">
        <v>492</v>
      </c>
      <c r="H387" s="280">
        <v>18</v>
      </c>
      <c r="I387" s="281"/>
      <c r="J387" s="282"/>
      <c r="K387" s="283">
        <f>ROUND(P387*H387,2)</f>
        <v>0</v>
      </c>
      <c r="L387" s="278" t="s">
        <v>1</v>
      </c>
      <c r="M387" s="284"/>
      <c r="N387" s="285" t="s">
        <v>1</v>
      </c>
      <c r="O387" s="229" t="s">
        <v>40</v>
      </c>
      <c r="P387" s="230">
        <f>I387+J387</f>
        <v>0</v>
      </c>
      <c r="Q387" s="230">
        <f>ROUND(I387*H387,2)</f>
        <v>0</v>
      </c>
      <c r="R387" s="230">
        <f>ROUND(J387*H387,2)</f>
        <v>0</v>
      </c>
      <c r="S387" s="91"/>
      <c r="T387" s="231">
        <f>S387*H387</f>
        <v>0</v>
      </c>
      <c r="U387" s="231">
        <v>0.0015200000000000001</v>
      </c>
      <c r="V387" s="231">
        <f>U387*H387</f>
        <v>0.027360000000000002</v>
      </c>
      <c r="W387" s="231">
        <v>0</v>
      </c>
      <c r="X387" s="232">
        <f>W387*H387</f>
        <v>0</v>
      </c>
      <c r="Y387" s="38"/>
      <c r="Z387" s="38"/>
      <c r="AA387" s="38"/>
      <c r="AB387" s="38"/>
      <c r="AC387" s="38"/>
      <c r="AD387" s="38"/>
      <c r="AE387" s="38"/>
      <c r="AR387" s="233" t="s">
        <v>199</v>
      </c>
      <c r="AT387" s="233" t="s">
        <v>343</v>
      </c>
      <c r="AU387" s="233" t="s">
        <v>87</v>
      </c>
      <c r="AY387" s="17" t="s">
        <v>144</v>
      </c>
      <c r="BE387" s="234">
        <f>IF(O387="základní",K387,0)</f>
        <v>0</v>
      </c>
      <c r="BF387" s="234">
        <f>IF(O387="snížená",K387,0)</f>
        <v>0</v>
      </c>
      <c r="BG387" s="234">
        <f>IF(O387="zákl. přenesená",K387,0)</f>
        <v>0</v>
      </c>
      <c r="BH387" s="234">
        <f>IF(O387="sníž. přenesená",K387,0)</f>
        <v>0</v>
      </c>
      <c r="BI387" s="234">
        <f>IF(O387="nulová",K387,0)</f>
        <v>0</v>
      </c>
      <c r="BJ387" s="17" t="s">
        <v>85</v>
      </c>
      <c r="BK387" s="234">
        <f>ROUND(P387*H387,2)</f>
        <v>0</v>
      </c>
      <c r="BL387" s="17" t="s">
        <v>151</v>
      </c>
      <c r="BM387" s="233" t="s">
        <v>493</v>
      </c>
    </row>
    <row r="388" s="2" customFormat="1">
      <c r="A388" s="38"/>
      <c r="B388" s="39"/>
      <c r="C388" s="40"/>
      <c r="D388" s="235" t="s">
        <v>153</v>
      </c>
      <c r="E388" s="40"/>
      <c r="F388" s="236" t="s">
        <v>494</v>
      </c>
      <c r="G388" s="40"/>
      <c r="H388" s="40"/>
      <c r="I388" s="237"/>
      <c r="J388" s="237"/>
      <c r="K388" s="40"/>
      <c r="L388" s="40"/>
      <c r="M388" s="44"/>
      <c r="N388" s="238"/>
      <c r="O388" s="239"/>
      <c r="P388" s="91"/>
      <c r="Q388" s="91"/>
      <c r="R388" s="91"/>
      <c r="S388" s="91"/>
      <c r="T388" s="91"/>
      <c r="U388" s="91"/>
      <c r="V388" s="91"/>
      <c r="W388" s="91"/>
      <c r="X388" s="92"/>
      <c r="Y388" s="38"/>
      <c r="Z388" s="38"/>
      <c r="AA388" s="38"/>
      <c r="AB388" s="38"/>
      <c r="AC388" s="38"/>
      <c r="AD388" s="38"/>
      <c r="AE388" s="38"/>
      <c r="AT388" s="17" t="s">
        <v>153</v>
      </c>
      <c r="AU388" s="17" t="s">
        <v>87</v>
      </c>
    </row>
    <row r="389" s="13" customFormat="1">
      <c r="A389" s="13"/>
      <c r="B389" s="242"/>
      <c r="C389" s="243"/>
      <c r="D389" s="235" t="s">
        <v>157</v>
      </c>
      <c r="E389" s="244" t="s">
        <v>1</v>
      </c>
      <c r="F389" s="245" t="s">
        <v>495</v>
      </c>
      <c r="G389" s="243"/>
      <c r="H389" s="246">
        <v>18</v>
      </c>
      <c r="I389" s="247"/>
      <c r="J389" s="247"/>
      <c r="K389" s="243"/>
      <c r="L389" s="243"/>
      <c r="M389" s="248"/>
      <c r="N389" s="249"/>
      <c r="O389" s="250"/>
      <c r="P389" s="250"/>
      <c r="Q389" s="250"/>
      <c r="R389" s="250"/>
      <c r="S389" s="250"/>
      <c r="T389" s="250"/>
      <c r="U389" s="250"/>
      <c r="V389" s="250"/>
      <c r="W389" s="250"/>
      <c r="X389" s="251"/>
      <c r="Y389" s="13"/>
      <c r="Z389" s="13"/>
      <c r="AA389" s="13"/>
      <c r="AB389" s="13"/>
      <c r="AC389" s="13"/>
      <c r="AD389" s="13"/>
      <c r="AE389" s="13"/>
      <c r="AT389" s="252" t="s">
        <v>157</v>
      </c>
      <c r="AU389" s="252" t="s">
        <v>87</v>
      </c>
      <c r="AV389" s="13" t="s">
        <v>87</v>
      </c>
      <c r="AW389" s="13" t="s">
        <v>5</v>
      </c>
      <c r="AX389" s="13" t="s">
        <v>77</v>
      </c>
      <c r="AY389" s="252" t="s">
        <v>144</v>
      </c>
    </row>
    <row r="390" s="14" customFormat="1">
      <c r="A390" s="14"/>
      <c r="B390" s="253"/>
      <c r="C390" s="254"/>
      <c r="D390" s="235" t="s">
        <v>157</v>
      </c>
      <c r="E390" s="255" t="s">
        <v>1</v>
      </c>
      <c r="F390" s="256" t="s">
        <v>159</v>
      </c>
      <c r="G390" s="254"/>
      <c r="H390" s="257">
        <v>18</v>
      </c>
      <c r="I390" s="258"/>
      <c r="J390" s="258"/>
      <c r="K390" s="254"/>
      <c r="L390" s="254"/>
      <c r="M390" s="259"/>
      <c r="N390" s="260"/>
      <c r="O390" s="261"/>
      <c r="P390" s="261"/>
      <c r="Q390" s="261"/>
      <c r="R390" s="261"/>
      <c r="S390" s="261"/>
      <c r="T390" s="261"/>
      <c r="U390" s="261"/>
      <c r="V390" s="261"/>
      <c r="W390" s="261"/>
      <c r="X390" s="262"/>
      <c r="Y390" s="14"/>
      <c r="Z390" s="14"/>
      <c r="AA390" s="14"/>
      <c r="AB390" s="14"/>
      <c r="AC390" s="14"/>
      <c r="AD390" s="14"/>
      <c r="AE390" s="14"/>
      <c r="AT390" s="263" t="s">
        <v>157</v>
      </c>
      <c r="AU390" s="263" t="s">
        <v>87</v>
      </c>
      <c r="AV390" s="14" t="s">
        <v>151</v>
      </c>
      <c r="AW390" s="14" t="s">
        <v>5</v>
      </c>
      <c r="AX390" s="14" t="s">
        <v>85</v>
      </c>
      <c r="AY390" s="263" t="s">
        <v>144</v>
      </c>
    </row>
    <row r="391" s="2" customFormat="1" ht="16.5" customHeight="1">
      <c r="A391" s="38"/>
      <c r="B391" s="39"/>
      <c r="C391" s="276" t="s">
        <v>496</v>
      </c>
      <c r="D391" s="276" t="s">
        <v>343</v>
      </c>
      <c r="E391" s="277" t="s">
        <v>497</v>
      </c>
      <c r="F391" s="278" t="s">
        <v>498</v>
      </c>
      <c r="G391" s="279" t="s">
        <v>492</v>
      </c>
      <c r="H391" s="280">
        <v>10</v>
      </c>
      <c r="I391" s="281"/>
      <c r="J391" s="282"/>
      <c r="K391" s="283">
        <f>ROUND(P391*H391,2)</f>
        <v>0</v>
      </c>
      <c r="L391" s="278" t="s">
        <v>1</v>
      </c>
      <c r="M391" s="284"/>
      <c r="N391" s="285" t="s">
        <v>1</v>
      </c>
      <c r="O391" s="229" t="s">
        <v>40</v>
      </c>
      <c r="P391" s="230">
        <f>I391+J391</f>
        <v>0</v>
      </c>
      <c r="Q391" s="230">
        <f>ROUND(I391*H391,2)</f>
        <v>0</v>
      </c>
      <c r="R391" s="230">
        <f>ROUND(J391*H391,2)</f>
        <v>0</v>
      </c>
      <c r="S391" s="91"/>
      <c r="T391" s="231">
        <f>S391*H391</f>
        <v>0</v>
      </c>
      <c r="U391" s="231">
        <v>0.0082000000000000007</v>
      </c>
      <c r="V391" s="231">
        <f>U391*H391</f>
        <v>0.082000000000000003</v>
      </c>
      <c r="W391" s="231">
        <v>0</v>
      </c>
      <c r="X391" s="232">
        <f>W391*H391</f>
        <v>0</v>
      </c>
      <c r="Y391" s="38"/>
      <c r="Z391" s="38"/>
      <c r="AA391" s="38"/>
      <c r="AB391" s="38"/>
      <c r="AC391" s="38"/>
      <c r="AD391" s="38"/>
      <c r="AE391" s="38"/>
      <c r="AR391" s="233" t="s">
        <v>199</v>
      </c>
      <c r="AT391" s="233" t="s">
        <v>343</v>
      </c>
      <c r="AU391" s="233" t="s">
        <v>87</v>
      </c>
      <c r="AY391" s="17" t="s">
        <v>144</v>
      </c>
      <c r="BE391" s="234">
        <f>IF(O391="základní",K391,0)</f>
        <v>0</v>
      </c>
      <c r="BF391" s="234">
        <f>IF(O391="snížená",K391,0)</f>
        <v>0</v>
      </c>
      <c r="BG391" s="234">
        <f>IF(O391="zákl. přenesená",K391,0)</f>
        <v>0</v>
      </c>
      <c r="BH391" s="234">
        <f>IF(O391="sníž. přenesená",K391,0)</f>
        <v>0</v>
      </c>
      <c r="BI391" s="234">
        <f>IF(O391="nulová",K391,0)</f>
        <v>0</v>
      </c>
      <c r="BJ391" s="17" t="s">
        <v>85</v>
      </c>
      <c r="BK391" s="234">
        <f>ROUND(P391*H391,2)</f>
        <v>0</v>
      </c>
      <c r="BL391" s="17" t="s">
        <v>151</v>
      </c>
      <c r="BM391" s="233" t="s">
        <v>499</v>
      </c>
    </row>
    <row r="392" s="2" customFormat="1">
      <c r="A392" s="38"/>
      <c r="B392" s="39"/>
      <c r="C392" s="40"/>
      <c r="D392" s="235" t="s">
        <v>153</v>
      </c>
      <c r="E392" s="40"/>
      <c r="F392" s="236" t="s">
        <v>498</v>
      </c>
      <c r="G392" s="40"/>
      <c r="H392" s="40"/>
      <c r="I392" s="237"/>
      <c r="J392" s="237"/>
      <c r="K392" s="40"/>
      <c r="L392" s="40"/>
      <c r="M392" s="44"/>
      <c r="N392" s="238"/>
      <c r="O392" s="239"/>
      <c r="P392" s="91"/>
      <c r="Q392" s="91"/>
      <c r="R392" s="91"/>
      <c r="S392" s="91"/>
      <c r="T392" s="91"/>
      <c r="U392" s="91"/>
      <c r="V392" s="91"/>
      <c r="W392" s="91"/>
      <c r="X392" s="92"/>
      <c r="Y392" s="38"/>
      <c r="Z392" s="38"/>
      <c r="AA392" s="38"/>
      <c r="AB392" s="38"/>
      <c r="AC392" s="38"/>
      <c r="AD392" s="38"/>
      <c r="AE392" s="38"/>
      <c r="AT392" s="17" t="s">
        <v>153</v>
      </c>
      <c r="AU392" s="17" t="s">
        <v>87</v>
      </c>
    </row>
    <row r="393" s="2" customFormat="1">
      <c r="A393" s="38"/>
      <c r="B393" s="39"/>
      <c r="C393" s="40"/>
      <c r="D393" s="235" t="s">
        <v>500</v>
      </c>
      <c r="E393" s="40"/>
      <c r="F393" s="264" t="s">
        <v>501</v>
      </c>
      <c r="G393" s="40"/>
      <c r="H393" s="40"/>
      <c r="I393" s="237"/>
      <c r="J393" s="237"/>
      <c r="K393" s="40"/>
      <c r="L393" s="40"/>
      <c r="M393" s="44"/>
      <c r="N393" s="238"/>
      <c r="O393" s="239"/>
      <c r="P393" s="91"/>
      <c r="Q393" s="91"/>
      <c r="R393" s="91"/>
      <c r="S393" s="91"/>
      <c r="T393" s="91"/>
      <c r="U393" s="91"/>
      <c r="V393" s="91"/>
      <c r="W393" s="91"/>
      <c r="X393" s="92"/>
      <c r="Y393" s="38"/>
      <c r="Z393" s="38"/>
      <c r="AA393" s="38"/>
      <c r="AB393" s="38"/>
      <c r="AC393" s="38"/>
      <c r="AD393" s="38"/>
      <c r="AE393" s="38"/>
      <c r="AT393" s="17" t="s">
        <v>500</v>
      </c>
      <c r="AU393" s="17" t="s">
        <v>87</v>
      </c>
    </row>
    <row r="394" s="2" customFormat="1" ht="16.5" customHeight="1">
      <c r="A394" s="38"/>
      <c r="B394" s="39"/>
      <c r="C394" s="276" t="s">
        <v>502</v>
      </c>
      <c r="D394" s="276" t="s">
        <v>343</v>
      </c>
      <c r="E394" s="277" t="s">
        <v>503</v>
      </c>
      <c r="F394" s="278" t="s">
        <v>504</v>
      </c>
      <c r="G394" s="279" t="s">
        <v>149</v>
      </c>
      <c r="H394" s="280">
        <v>1</v>
      </c>
      <c r="I394" s="281"/>
      <c r="J394" s="282"/>
      <c r="K394" s="283">
        <f>ROUND(P394*H394,2)</f>
        <v>0</v>
      </c>
      <c r="L394" s="278" t="s">
        <v>1</v>
      </c>
      <c r="M394" s="284"/>
      <c r="N394" s="285" t="s">
        <v>1</v>
      </c>
      <c r="O394" s="229" t="s">
        <v>40</v>
      </c>
      <c r="P394" s="230">
        <f>I394+J394</f>
        <v>0</v>
      </c>
      <c r="Q394" s="230">
        <f>ROUND(I394*H394,2)</f>
        <v>0</v>
      </c>
      <c r="R394" s="230">
        <f>ROUND(J394*H394,2)</f>
        <v>0</v>
      </c>
      <c r="S394" s="91"/>
      <c r="T394" s="231">
        <f>S394*H394</f>
        <v>0</v>
      </c>
      <c r="U394" s="231">
        <v>0.014590000000000001</v>
      </c>
      <c r="V394" s="231">
        <f>U394*H394</f>
        <v>0.014590000000000001</v>
      </c>
      <c r="W394" s="231">
        <v>0</v>
      </c>
      <c r="X394" s="232">
        <f>W394*H394</f>
        <v>0</v>
      </c>
      <c r="Y394" s="38"/>
      <c r="Z394" s="38"/>
      <c r="AA394" s="38"/>
      <c r="AB394" s="38"/>
      <c r="AC394" s="38"/>
      <c r="AD394" s="38"/>
      <c r="AE394" s="38"/>
      <c r="AR394" s="233" t="s">
        <v>199</v>
      </c>
      <c r="AT394" s="233" t="s">
        <v>343</v>
      </c>
      <c r="AU394" s="233" t="s">
        <v>87</v>
      </c>
      <c r="AY394" s="17" t="s">
        <v>144</v>
      </c>
      <c r="BE394" s="234">
        <f>IF(O394="základní",K394,0)</f>
        <v>0</v>
      </c>
      <c r="BF394" s="234">
        <f>IF(O394="snížená",K394,0)</f>
        <v>0</v>
      </c>
      <c r="BG394" s="234">
        <f>IF(O394="zákl. přenesená",K394,0)</f>
        <v>0</v>
      </c>
      <c r="BH394" s="234">
        <f>IF(O394="sníž. přenesená",K394,0)</f>
        <v>0</v>
      </c>
      <c r="BI394" s="234">
        <f>IF(O394="nulová",K394,0)</f>
        <v>0</v>
      </c>
      <c r="BJ394" s="17" t="s">
        <v>85</v>
      </c>
      <c r="BK394" s="234">
        <f>ROUND(P394*H394,2)</f>
        <v>0</v>
      </c>
      <c r="BL394" s="17" t="s">
        <v>151</v>
      </c>
      <c r="BM394" s="233" t="s">
        <v>505</v>
      </c>
    </row>
    <row r="395" s="2" customFormat="1">
      <c r="A395" s="38"/>
      <c r="B395" s="39"/>
      <c r="C395" s="40"/>
      <c r="D395" s="235" t="s">
        <v>153</v>
      </c>
      <c r="E395" s="40"/>
      <c r="F395" s="236" t="s">
        <v>504</v>
      </c>
      <c r="G395" s="40"/>
      <c r="H395" s="40"/>
      <c r="I395" s="237"/>
      <c r="J395" s="237"/>
      <c r="K395" s="40"/>
      <c r="L395" s="40"/>
      <c r="M395" s="44"/>
      <c r="N395" s="238"/>
      <c r="O395" s="239"/>
      <c r="P395" s="91"/>
      <c r="Q395" s="91"/>
      <c r="R395" s="91"/>
      <c r="S395" s="91"/>
      <c r="T395" s="91"/>
      <c r="U395" s="91"/>
      <c r="V395" s="91"/>
      <c r="W395" s="91"/>
      <c r="X395" s="92"/>
      <c r="Y395" s="38"/>
      <c r="Z395" s="38"/>
      <c r="AA395" s="38"/>
      <c r="AB395" s="38"/>
      <c r="AC395" s="38"/>
      <c r="AD395" s="38"/>
      <c r="AE395" s="38"/>
      <c r="AT395" s="17" t="s">
        <v>153</v>
      </c>
      <c r="AU395" s="17" t="s">
        <v>87</v>
      </c>
    </row>
    <row r="396" s="2" customFormat="1">
      <c r="A396" s="38"/>
      <c r="B396" s="39"/>
      <c r="C396" s="40"/>
      <c r="D396" s="235" t="s">
        <v>500</v>
      </c>
      <c r="E396" s="40"/>
      <c r="F396" s="264" t="s">
        <v>506</v>
      </c>
      <c r="G396" s="40"/>
      <c r="H396" s="40"/>
      <c r="I396" s="237"/>
      <c r="J396" s="237"/>
      <c r="K396" s="40"/>
      <c r="L396" s="40"/>
      <c r="M396" s="44"/>
      <c r="N396" s="238"/>
      <c r="O396" s="239"/>
      <c r="P396" s="91"/>
      <c r="Q396" s="91"/>
      <c r="R396" s="91"/>
      <c r="S396" s="91"/>
      <c r="T396" s="91"/>
      <c r="U396" s="91"/>
      <c r="V396" s="91"/>
      <c r="W396" s="91"/>
      <c r="X396" s="92"/>
      <c r="Y396" s="38"/>
      <c r="Z396" s="38"/>
      <c r="AA396" s="38"/>
      <c r="AB396" s="38"/>
      <c r="AC396" s="38"/>
      <c r="AD396" s="38"/>
      <c r="AE396" s="38"/>
      <c r="AT396" s="17" t="s">
        <v>500</v>
      </c>
      <c r="AU396" s="17" t="s">
        <v>87</v>
      </c>
    </row>
    <row r="397" s="2" customFormat="1" ht="24.15" customHeight="1">
      <c r="A397" s="38"/>
      <c r="B397" s="39"/>
      <c r="C397" s="276" t="s">
        <v>507</v>
      </c>
      <c r="D397" s="276" t="s">
        <v>343</v>
      </c>
      <c r="E397" s="277" t="s">
        <v>508</v>
      </c>
      <c r="F397" s="278" t="s">
        <v>509</v>
      </c>
      <c r="G397" s="279" t="s">
        <v>149</v>
      </c>
      <c r="H397" s="280">
        <v>1</v>
      </c>
      <c r="I397" s="281"/>
      <c r="J397" s="282"/>
      <c r="K397" s="283">
        <f>ROUND(P397*H397,2)</f>
        <v>0</v>
      </c>
      <c r="L397" s="278" t="s">
        <v>150</v>
      </c>
      <c r="M397" s="284"/>
      <c r="N397" s="285" t="s">
        <v>1</v>
      </c>
      <c r="O397" s="229" t="s">
        <v>40</v>
      </c>
      <c r="P397" s="230">
        <f>I397+J397</f>
        <v>0</v>
      </c>
      <c r="Q397" s="230">
        <f>ROUND(I397*H397,2)</f>
        <v>0</v>
      </c>
      <c r="R397" s="230">
        <f>ROUND(J397*H397,2)</f>
        <v>0</v>
      </c>
      <c r="S397" s="91"/>
      <c r="T397" s="231">
        <f>S397*H397</f>
        <v>0</v>
      </c>
      <c r="U397" s="231">
        <v>0.016199999999999999</v>
      </c>
      <c r="V397" s="231">
        <f>U397*H397</f>
        <v>0.016199999999999999</v>
      </c>
      <c r="W397" s="231">
        <v>0</v>
      </c>
      <c r="X397" s="232">
        <f>W397*H397</f>
        <v>0</v>
      </c>
      <c r="Y397" s="38"/>
      <c r="Z397" s="38"/>
      <c r="AA397" s="38"/>
      <c r="AB397" s="38"/>
      <c r="AC397" s="38"/>
      <c r="AD397" s="38"/>
      <c r="AE397" s="38"/>
      <c r="AR397" s="233" t="s">
        <v>199</v>
      </c>
      <c r="AT397" s="233" t="s">
        <v>343</v>
      </c>
      <c r="AU397" s="233" t="s">
        <v>87</v>
      </c>
      <c r="AY397" s="17" t="s">
        <v>144</v>
      </c>
      <c r="BE397" s="234">
        <f>IF(O397="základní",K397,0)</f>
        <v>0</v>
      </c>
      <c r="BF397" s="234">
        <f>IF(O397="snížená",K397,0)</f>
        <v>0</v>
      </c>
      <c r="BG397" s="234">
        <f>IF(O397="zákl. přenesená",K397,0)</f>
        <v>0</v>
      </c>
      <c r="BH397" s="234">
        <f>IF(O397="sníž. přenesená",K397,0)</f>
        <v>0</v>
      </c>
      <c r="BI397" s="234">
        <f>IF(O397="nulová",K397,0)</f>
        <v>0</v>
      </c>
      <c r="BJ397" s="17" t="s">
        <v>85</v>
      </c>
      <c r="BK397" s="234">
        <f>ROUND(P397*H397,2)</f>
        <v>0</v>
      </c>
      <c r="BL397" s="17" t="s">
        <v>151</v>
      </c>
      <c r="BM397" s="233" t="s">
        <v>510</v>
      </c>
    </row>
    <row r="398" s="2" customFormat="1">
      <c r="A398" s="38"/>
      <c r="B398" s="39"/>
      <c r="C398" s="40"/>
      <c r="D398" s="235" t="s">
        <v>153</v>
      </c>
      <c r="E398" s="40"/>
      <c r="F398" s="236" t="s">
        <v>509</v>
      </c>
      <c r="G398" s="40"/>
      <c r="H398" s="40"/>
      <c r="I398" s="237"/>
      <c r="J398" s="237"/>
      <c r="K398" s="40"/>
      <c r="L398" s="40"/>
      <c r="M398" s="44"/>
      <c r="N398" s="238"/>
      <c r="O398" s="239"/>
      <c r="P398" s="91"/>
      <c r="Q398" s="91"/>
      <c r="R398" s="91"/>
      <c r="S398" s="91"/>
      <c r="T398" s="91"/>
      <c r="U398" s="91"/>
      <c r="V398" s="91"/>
      <c r="W398" s="91"/>
      <c r="X398" s="92"/>
      <c r="Y398" s="38"/>
      <c r="Z398" s="38"/>
      <c r="AA398" s="38"/>
      <c r="AB398" s="38"/>
      <c r="AC398" s="38"/>
      <c r="AD398" s="38"/>
      <c r="AE398" s="38"/>
      <c r="AT398" s="17" t="s">
        <v>153</v>
      </c>
      <c r="AU398" s="17" t="s">
        <v>87</v>
      </c>
    </row>
    <row r="399" s="2" customFormat="1" ht="16.5" customHeight="1">
      <c r="A399" s="38"/>
      <c r="B399" s="39"/>
      <c r="C399" s="276" t="s">
        <v>511</v>
      </c>
      <c r="D399" s="276" t="s">
        <v>343</v>
      </c>
      <c r="E399" s="277" t="s">
        <v>512</v>
      </c>
      <c r="F399" s="278" t="s">
        <v>513</v>
      </c>
      <c r="G399" s="279" t="s">
        <v>149</v>
      </c>
      <c r="H399" s="280">
        <v>1</v>
      </c>
      <c r="I399" s="281"/>
      <c r="J399" s="282"/>
      <c r="K399" s="283">
        <f>ROUND(P399*H399,2)</f>
        <v>0</v>
      </c>
      <c r="L399" s="278" t="s">
        <v>1</v>
      </c>
      <c r="M399" s="284"/>
      <c r="N399" s="285" t="s">
        <v>1</v>
      </c>
      <c r="O399" s="229" t="s">
        <v>40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91"/>
      <c r="T399" s="231">
        <f>S399*H399</f>
        <v>0</v>
      </c>
      <c r="U399" s="231">
        <v>0.022700000000000001</v>
      </c>
      <c r="V399" s="231">
        <f>U399*H399</f>
        <v>0.022700000000000001</v>
      </c>
      <c r="W399" s="231">
        <v>0</v>
      </c>
      <c r="X399" s="232">
        <f>W399*H399</f>
        <v>0</v>
      </c>
      <c r="Y399" s="38"/>
      <c r="Z399" s="38"/>
      <c r="AA399" s="38"/>
      <c r="AB399" s="38"/>
      <c r="AC399" s="38"/>
      <c r="AD399" s="38"/>
      <c r="AE399" s="38"/>
      <c r="AR399" s="233" t="s">
        <v>199</v>
      </c>
      <c r="AT399" s="233" t="s">
        <v>343</v>
      </c>
      <c r="AU399" s="233" t="s">
        <v>87</v>
      </c>
      <c r="AY399" s="17" t="s">
        <v>144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7" t="s">
        <v>85</v>
      </c>
      <c r="BK399" s="234">
        <f>ROUND(P399*H399,2)</f>
        <v>0</v>
      </c>
      <c r="BL399" s="17" t="s">
        <v>151</v>
      </c>
      <c r="BM399" s="233" t="s">
        <v>514</v>
      </c>
    </row>
    <row r="400" s="2" customFormat="1">
      <c r="A400" s="38"/>
      <c r="B400" s="39"/>
      <c r="C400" s="40"/>
      <c r="D400" s="235" t="s">
        <v>153</v>
      </c>
      <c r="E400" s="40"/>
      <c r="F400" s="236" t="s">
        <v>513</v>
      </c>
      <c r="G400" s="40"/>
      <c r="H400" s="40"/>
      <c r="I400" s="237"/>
      <c r="J400" s="237"/>
      <c r="K400" s="40"/>
      <c r="L400" s="40"/>
      <c r="M400" s="44"/>
      <c r="N400" s="238"/>
      <c r="O400" s="239"/>
      <c r="P400" s="91"/>
      <c r="Q400" s="91"/>
      <c r="R400" s="91"/>
      <c r="S400" s="91"/>
      <c r="T400" s="91"/>
      <c r="U400" s="91"/>
      <c r="V400" s="91"/>
      <c r="W400" s="91"/>
      <c r="X400" s="92"/>
      <c r="Y400" s="38"/>
      <c r="Z400" s="38"/>
      <c r="AA400" s="38"/>
      <c r="AB400" s="38"/>
      <c r="AC400" s="38"/>
      <c r="AD400" s="38"/>
      <c r="AE400" s="38"/>
      <c r="AT400" s="17" t="s">
        <v>153</v>
      </c>
      <c r="AU400" s="17" t="s">
        <v>87</v>
      </c>
    </row>
    <row r="401" s="2" customFormat="1">
      <c r="A401" s="38"/>
      <c r="B401" s="39"/>
      <c r="C401" s="40"/>
      <c r="D401" s="235" t="s">
        <v>500</v>
      </c>
      <c r="E401" s="40"/>
      <c r="F401" s="264" t="s">
        <v>515</v>
      </c>
      <c r="G401" s="40"/>
      <c r="H401" s="40"/>
      <c r="I401" s="237"/>
      <c r="J401" s="237"/>
      <c r="K401" s="40"/>
      <c r="L401" s="40"/>
      <c r="M401" s="44"/>
      <c r="N401" s="238"/>
      <c r="O401" s="239"/>
      <c r="P401" s="91"/>
      <c r="Q401" s="91"/>
      <c r="R401" s="91"/>
      <c r="S401" s="91"/>
      <c r="T401" s="91"/>
      <c r="U401" s="91"/>
      <c r="V401" s="91"/>
      <c r="W401" s="91"/>
      <c r="X401" s="92"/>
      <c r="Y401" s="38"/>
      <c r="Z401" s="38"/>
      <c r="AA401" s="38"/>
      <c r="AB401" s="38"/>
      <c r="AC401" s="38"/>
      <c r="AD401" s="38"/>
      <c r="AE401" s="38"/>
      <c r="AT401" s="17" t="s">
        <v>500</v>
      </c>
      <c r="AU401" s="17" t="s">
        <v>87</v>
      </c>
    </row>
    <row r="402" s="13" customFormat="1">
      <c r="A402" s="13"/>
      <c r="B402" s="242"/>
      <c r="C402" s="243"/>
      <c r="D402" s="235" t="s">
        <v>157</v>
      </c>
      <c r="E402" s="244" t="s">
        <v>1</v>
      </c>
      <c r="F402" s="245" t="s">
        <v>516</v>
      </c>
      <c r="G402" s="243"/>
      <c r="H402" s="246">
        <v>1</v>
      </c>
      <c r="I402" s="247"/>
      <c r="J402" s="247"/>
      <c r="K402" s="243"/>
      <c r="L402" s="243"/>
      <c r="M402" s="248"/>
      <c r="N402" s="249"/>
      <c r="O402" s="250"/>
      <c r="P402" s="250"/>
      <c r="Q402" s="250"/>
      <c r="R402" s="250"/>
      <c r="S402" s="250"/>
      <c r="T402" s="250"/>
      <c r="U402" s="250"/>
      <c r="V402" s="250"/>
      <c r="W402" s="250"/>
      <c r="X402" s="251"/>
      <c r="Y402" s="13"/>
      <c r="Z402" s="13"/>
      <c r="AA402" s="13"/>
      <c r="AB402" s="13"/>
      <c r="AC402" s="13"/>
      <c r="AD402" s="13"/>
      <c r="AE402" s="13"/>
      <c r="AT402" s="252" t="s">
        <v>157</v>
      </c>
      <c r="AU402" s="252" t="s">
        <v>87</v>
      </c>
      <c r="AV402" s="13" t="s">
        <v>87</v>
      </c>
      <c r="AW402" s="13" t="s">
        <v>5</v>
      </c>
      <c r="AX402" s="13" t="s">
        <v>77</v>
      </c>
      <c r="AY402" s="252" t="s">
        <v>144</v>
      </c>
    </row>
    <row r="403" s="14" customFormat="1">
      <c r="A403" s="14"/>
      <c r="B403" s="253"/>
      <c r="C403" s="254"/>
      <c r="D403" s="235" t="s">
        <v>157</v>
      </c>
      <c r="E403" s="255" t="s">
        <v>1</v>
      </c>
      <c r="F403" s="256" t="s">
        <v>159</v>
      </c>
      <c r="G403" s="254"/>
      <c r="H403" s="257">
        <v>1</v>
      </c>
      <c r="I403" s="258"/>
      <c r="J403" s="258"/>
      <c r="K403" s="254"/>
      <c r="L403" s="254"/>
      <c r="M403" s="259"/>
      <c r="N403" s="260"/>
      <c r="O403" s="261"/>
      <c r="P403" s="261"/>
      <c r="Q403" s="261"/>
      <c r="R403" s="261"/>
      <c r="S403" s="261"/>
      <c r="T403" s="261"/>
      <c r="U403" s="261"/>
      <c r="V403" s="261"/>
      <c r="W403" s="261"/>
      <c r="X403" s="262"/>
      <c r="Y403" s="14"/>
      <c r="Z403" s="14"/>
      <c r="AA403" s="14"/>
      <c r="AB403" s="14"/>
      <c r="AC403" s="14"/>
      <c r="AD403" s="14"/>
      <c r="AE403" s="14"/>
      <c r="AT403" s="263" t="s">
        <v>157</v>
      </c>
      <c r="AU403" s="263" t="s">
        <v>87</v>
      </c>
      <c r="AV403" s="14" t="s">
        <v>151</v>
      </c>
      <c r="AW403" s="14" t="s">
        <v>5</v>
      </c>
      <c r="AX403" s="14" t="s">
        <v>85</v>
      </c>
      <c r="AY403" s="263" t="s">
        <v>144</v>
      </c>
    </row>
    <row r="404" s="2" customFormat="1" ht="24.15" customHeight="1">
      <c r="A404" s="38"/>
      <c r="B404" s="39"/>
      <c r="C404" s="276" t="s">
        <v>517</v>
      </c>
      <c r="D404" s="276" t="s">
        <v>343</v>
      </c>
      <c r="E404" s="277" t="s">
        <v>518</v>
      </c>
      <c r="F404" s="278" t="s">
        <v>519</v>
      </c>
      <c r="G404" s="279" t="s">
        <v>149</v>
      </c>
      <c r="H404" s="280">
        <v>4</v>
      </c>
      <c r="I404" s="281"/>
      <c r="J404" s="282"/>
      <c r="K404" s="283">
        <f>ROUND(P404*H404,2)</f>
        <v>0</v>
      </c>
      <c r="L404" s="278" t="s">
        <v>150</v>
      </c>
      <c r="M404" s="284"/>
      <c r="N404" s="285" t="s">
        <v>1</v>
      </c>
      <c r="O404" s="229" t="s">
        <v>40</v>
      </c>
      <c r="P404" s="230">
        <f>I404+J404</f>
        <v>0</v>
      </c>
      <c r="Q404" s="230">
        <f>ROUND(I404*H404,2)</f>
        <v>0</v>
      </c>
      <c r="R404" s="230">
        <f>ROUND(J404*H404,2)</f>
        <v>0</v>
      </c>
      <c r="S404" s="91"/>
      <c r="T404" s="231">
        <f>S404*H404</f>
        <v>0</v>
      </c>
      <c r="U404" s="231">
        <v>0.027900000000000001</v>
      </c>
      <c r="V404" s="231">
        <f>U404*H404</f>
        <v>0.11160000000000001</v>
      </c>
      <c r="W404" s="231">
        <v>0</v>
      </c>
      <c r="X404" s="232">
        <f>W404*H404</f>
        <v>0</v>
      </c>
      <c r="Y404" s="38"/>
      <c r="Z404" s="38"/>
      <c r="AA404" s="38"/>
      <c r="AB404" s="38"/>
      <c r="AC404" s="38"/>
      <c r="AD404" s="38"/>
      <c r="AE404" s="38"/>
      <c r="AR404" s="233" t="s">
        <v>199</v>
      </c>
      <c r="AT404" s="233" t="s">
        <v>343</v>
      </c>
      <c r="AU404" s="233" t="s">
        <v>87</v>
      </c>
      <c r="AY404" s="17" t="s">
        <v>144</v>
      </c>
      <c r="BE404" s="234">
        <f>IF(O404="základní",K404,0)</f>
        <v>0</v>
      </c>
      <c r="BF404" s="234">
        <f>IF(O404="snížená",K404,0)</f>
        <v>0</v>
      </c>
      <c r="BG404" s="234">
        <f>IF(O404="zákl. přenesená",K404,0)</f>
        <v>0</v>
      </c>
      <c r="BH404" s="234">
        <f>IF(O404="sníž. přenesená",K404,0)</f>
        <v>0</v>
      </c>
      <c r="BI404" s="234">
        <f>IF(O404="nulová",K404,0)</f>
        <v>0</v>
      </c>
      <c r="BJ404" s="17" t="s">
        <v>85</v>
      </c>
      <c r="BK404" s="234">
        <f>ROUND(P404*H404,2)</f>
        <v>0</v>
      </c>
      <c r="BL404" s="17" t="s">
        <v>151</v>
      </c>
      <c r="BM404" s="233" t="s">
        <v>520</v>
      </c>
    </row>
    <row r="405" s="2" customFormat="1">
      <c r="A405" s="38"/>
      <c r="B405" s="39"/>
      <c r="C405" s="40"/>
      <c r="D405" s="235" t="s">
        <v>153</v>
      </c>
      <c r="E405" s="40"/>
      <c r="F405" s="236" t="s">
        <v>519</v>
      </c>
      <c r="G405" s="40"/>
      <c r="H405" s="40"/>
      <c r="I405" s="237"/>
      <c r="J405" s="237"/>
      <c r="K405" s="40"/>
      <c r="L405" s="40"/>
      <c r="M405" s="44"/>
      <c r="N405" s="238"/>
      <c r="O405" s="239"/>
      <c r="P405" s="91"/>
      <c r="Q405" s="91"/>
      <c r="R405" s="91"/>
      <c r="S405" s="91"/>
      <c r="T405" s="91"/>
      <c r="U405" s="91"/>
      <c r="V405" s="91"/>
      <c r="W405" s="91"/>
      <c r="X405" s="92"/>
      <c r="Y405" s="38"/>
      <c r="Z405" s="38"/>
      <c r="AA405" s="38"/>
      <c r="AB405" s="38"/>
      <c r="AC405" s="38"/>
      <c r="AD405" s="38"/>
      <c r="AE405" s="38"/>
      <c r="AT405" s="17" t="s">
        <v>153</v>
      </c>
      <c r="AU405" s="17" t="s">
        <v>87</v>
      </c>
    </row>
    <row r="406" s="13" customFormat="1">
      <c r="A406" s="13"/>
      <c r="B406" s="242"/>
      <c r="C406" s="243"/>
      <c r="D406" s="235" t="s">
        <v>157</v>
      </c>
      <c r="E406" s="244" t="s">
        <v>1</v>
      </c>
      <c r="F406" s="245" t="s">
        <v>521</v>
      </c>
      <c r="G406" s="243"/>
      <c r="H406" s="246">
        <v>4</v>
      </c>
      <c r="I406" s="247"/>
      <c r="J406" s="247"/>
      <c r="K406" s="243"/>
      <c r="L406" s="243"/>
      <c r="M406" s="248"/>
      <c r="N406" s="249"/>
      <c r="O406" s="250"/>
      <c r="P406" s="250"/>
      <c r="Q406" s="250"/>
      <c r="R406" s="250"/>
      <c r="S406" s="250"/>
      <c r="T406" s="250"/>
      <c r="U406" s="250"/>
      <c r="V406" s="250"/>
      <c r="W406" s="250"/>
      <c r="X406" s="251"/>
      <c r="Y406" s="13"/>
      <c r="Z406" s="13"/>
      <c r="AA406" s="13"/>
      <c r="AB406" s="13"/>
      <c r="AC406" s="13"/>
      <c r="AD406" s="13"/>
      <c r="AE406" s="13"/>
      <c r="AT406" s="252" t="s">
        <v>157</v>
      </c>
      <c r="AU406" s="252" t="s">
        <v>87</v>
      </c>
      <c r="AV406" s="13" t="s">
        <v>87</v>
      </c>
      <c r="AW406" s="13" t="s">
        <v>5</v>
      </c>
      <c r="AX406" s="13" t="s">
        <v>77</v>
      </c>
      <c r="AY406" s="252" t="s">
        <v>144</v>
      </c>
    </row>
    <row r="407" s="14" customFormat="1">
      <c r="A407" s="14"/>
      <c r="B407" s="253"/>
      <c r="C407" s="254"/>
      <c r="D407" s="235" t="s">
        <v>157</v>
      </c>
      <c r="E407" s="255" t="s">
        <v>1</v>
      </c>
      <c r="F407" s="256" t="s">
        <v>159</v>
      </c>
      <c r="G407" s="254"/>
      <c r="H407" s="257">
        <v>4</v>
      </c>
      <c r="I407" s="258"/>
      <c r="J407" s="258"/>
      <c r="K407" s="254"/>
      <c r="L407" s="254"/>
      <c r="M407" s="259"/>
      <c r="N407" s="260"/>
      <c r="O407" s="261"/>
      <c r="P407" s="261"/>
      <c r="Q407" s="261"/>
      <c r="R407" s="261"/>
      <c r="S407" s="261"/>
      <c r="T407" s="261"/>
      <c r="U407" s="261"/>
      <c r="V407" s="261"/>
      <c r="W407" s="261"/>
      <c r="X407" s="262"/>
      <c r="Y407" s="14"/>
      <c r="Z407" s="14"/>
      <c r="AA407" s="14"/>
      <c r="AB407" s="14"/>
      <c r="AC407" s="14"/>
      <c r="AD407" s="14"/>
      <c r="AE407" s="14"/>
      <c r="AT407" s="263" t="s">
        <v>157</v>
      </c>
      <c r="AU407" s="263" t="s">
        <v>87</v>
      </c>
      <c r="AV407" s="14" t="s">
        <v>151</v>
      </c>
      <c r="AW407" s="14" t="s">
        <v>5</v>
      </c>
      <c r="AX407" s="14" t="s">
        <v>85</v>
      </c>
      <c r="AY407" s="263" t="s">
        <v>144</v>
      </c>
    </row>
    <row r="408" s="2" customFormat="1" ht="16.5" customHeight="1">
      <c r="A408" s="38"/>
      <c r="B408" s="39"/>
      <c r="C408" s="276" t="s">
        <v>522</v>
      </c>
      <c r="D408" s="276" t="s">
        <v>343</v>
      </c>
      <c r="E408" s="277" t="s">
        <v>523</v>
      </c>
      <c r="F408" s="278" t="s">
        <v>524</v>
      </c>
      <c r="G408" s="279" t="s">
        <v>149</v>
      </c>
      <c r="H408" s="280">
        <v>1</v>
      </c>
      <c r="I408" s="281"/>
      <c r="J408" s="282"/>
      <c r="K408" s="283">
        <f>ROUND(P408*H408,2)</f>
        <v>0</v>
      </c>
      <c r="L408" s="278" t="s">
        <v>1</v>
      </c>
      <c r="M408" s="284"/>
      <c r="N408" s="285" t="s">
        <v>1</v>
      </c>
      <c r="O408" s="229" t="s">
        <v>40</v>
      </c>
      <c r="P408" s="230">
        <f>I408+J408</f>
        <v>0</v>
      </c>
      <c r="Q408" s="230">
        <f>ROUND(I408*H408,2)</f>
        <v>0</v>
      </c>
      <c r="R408" s="230">
        <f>ROUND(J408*H408,2)</f>
        <v>0</v>
      </c>
      <c r="S408" s="91"/>
      <c r="T408" s="231">
        <f>S408*H408</f>
        <v>0</v>
      </c>
      <c r="U408" s="231">
        <v>0</v>
      </c>
      <c r="V408" s="231">
        <f>U408*H408</f>
        <v>0</v>
      </c>
      <c r="W408" s="231">
        <v>0</v>
      </c>
      <c r="X408" s="232">
        <f>W408*H408</f>
        <v>0</v>
      </c>
      <c r="Y408" s="38"/>
      <c r="Z408" s="38"/>
      <c r="AA408" s="38"/>
      <c r="AB408" s="38"/>
      <c r="AC408" s="38"/>
      <c r="AD408" s="38"/>
      <c r="AE408" s="38"/>
      <c r="AR408" s="233" t="s">
        <v>199</v>
      </c>
      <c r="AT408" s="233" t="s">
        <v>343</v>
      </c>
      <c r="AU408" s="233" t="s">
        <v>87</v>
      </c>
      <c r="AY408" s="17" t="s">
        <v>144</v>
      </c>
      <c r="BE408" s="234">
        <f>IF(O408="základní",K408,0)</f>
        <v>0</v>
      </c>
      <c r="BF408" s="234">
        <f>IF(O408="snížená",K408,0)</f>
        <v>0</v>
      </c>
      <c r="BG408" s="234">
        <f>IF(O408="zákl. přenesená",K408,0)</f>
        <v>0</v>
      </c>
      <c r="BH408" s="234">
        <f>IF(O408="sníž. přenesená",K408,0)</f>
        <v>0</v>
      </c>
      <c r="BI408" s="234">
        <f>IF(O408="nulová",K408,0)</f>
        <v>0</v>
      </c>
      <c r="BJ408" s="17" t="s">
        <v>85</v>
      </c>
      <c r="BK408" s="234">
        <f>ROUND(P408*H408,2)</f>
        <v>0</v>
      </c>
      <c r="BL408" s="17" t="s">
        <v>151</v>
      </c>
      <c r="BM408" s="233" t="s">
        <v>525</v>
      </c>
    </row>
    <row r="409" s="2" customFormat="1">
      <c r="A409" s="38"/>
      <c r="B409" s="39"/>
      <c r="C409" s="40"/>
      <c r="D409" s="235" t="s">
        <v>153</v>
      </c>
      <c r="E409" s="40"/>
      <c r="F409" s="236" t="s">
        <v>524</v>
      </c>
      <c r="G409" s="40"/>
      <c r="H409" s="40"/>
      <c r="I409" s="237"/>
      <c r="J409" s="237"/>
      <c r="K409" s="40"/>
      <c r="L409" s="40"/>
      <c r="M409" s="44"/>
      <c r="N409" s="238"/>
      <c r="O409" s="239"/>
      <c r="P409" s="91"/>
      <c r="Q409" s="91"/>
      <c r="R409" s="91"/>
      <c r="S409" s="91"/>
      <c r="T409" s="91"/>
      <c r="U409" s="91"/>
      <c r="V409" s="91"/>
      <c r="W409" s="91"/>
      <c r="X409" s="92"/>
      <c r="Y409" s="38"/>
      <c r="Z409" s="38"/>
      <c r="AA409" s="38"/>
      <c r="AB409" s="38"/>
      <c r="AC409" s="38"/>
      <c r="AD409" s="38"/>
      <c r="AE409" s="38"/>
      <c r="AT409" s="17" t="s">
        <v>153</v>
      </c>
      <c r="AU409" s="17" t="s">
        <v>87</v>
      </c>
    </row>
    <row r="410" s="2" customFormat="1" ht="24.15" customHeight="1">
      <c r="A410" s="38"/>
      <c r="B410" s="39"/>
      <c r="C410" s="276" t="s">
        <v>526</v>
      </c>
      <c r="D410" s="276" t="s">
        <v>343</v>
      </c>
      <c r="E410" s="277" t="s">
        <v>527</v>
      </c>
      <c r="F410" s="278" t="s">
        <v>528</v>
      </c>
      <c r="G410" s="279" t="s">
        <v>202</v>
      </c>
      <c r="H410" s="280">
        <v>64.799999999999997</v>
      </c>
      <c r="I410" s="281"/>
      <c r="J410" s="282"/>
      <c r="K410" s="283">
        <f>ROUND(P410*H410,2)</f>
        <v>0</v>
      </c>
      <c r="L410" s="278" t="s">
        <v>150</v>
      </c>
      <c r="M410" s="284"/>
      <c r="N410" s="285" t="s">
        <v>1</v>
      </c>
      <c r="O410" s="229" t="s">
        <v>40</v>
      </c>
      <c r="P410" s="230">
        <f>I410+J410</f>
        <v>0</v>
      </c>
      <c r="Q410" s="230">
        <f>ROUND(I410*H410,2)</f>
        <v>0</v>
      </c>
      <c r="R410" s="230">
        <f>ROUND(J410*H410,2)</f>
        <v>0</v>
      </c>
      <c r="S410" s="91"/>
      <c r="T410" s="231">
        <f>S410*H410</f>
        <v>0</v>
      </c>
      <c r="U410" s="231">
        <v>0.022100000000000002</v>
      </c>
      <c r="V410" s="231">
        <f>U410*H410</f>
        <v>1.43208</v>
      </c>
      <c r="W410" s="231">
        <v>0</v>
      </c>
      <c r="X410" s="232">
        <f>W410*H410</f>
        <v>0</v>
      </c>
      <c r="Y410" s="38"/>
      <c r="Z410" s="38"/>
      <c r="AA410" s="38"/>
      <c r="AB410" s="38"/>
      <c r="AC410" s="38"/>
      <c r="AD410" s="38"/>
      <c r="AE410" s="38"/>
      <c r="AR410" s="233" t="s">
        <v>199</v>
      </c>
      <c r="AT410" s="233" t="s">
        <v>343</v>
      </c>
      <c r="AU410" s="233" t="s">
        <v>87</v>
      </c>
      <c r="AY410" s="17" t="s">
        <v>144</v>
      </c>
      <c r="BE410" s="234">
        <f>IF(O410="základní",K410,0)</f>
        <v>0</v>
      </c>
      <c r="BF410" s="234">
        <f>IF(O410="snížená",K410,0)</f>
        <v>0</v>
      </c>
      <c r="BG410" s="234">
        <f>IF(O410="zákl. přenesená",K410,0)</f>
        <v>0</v>
      </c>
      <c r="BH410" s="234">
        <f>IF(O410="sníž. přenesená",K410,0)</f>
        <v>0</v>
      </c>
      <c r="BI410" s="234">
        <f>IF(O410="nulová",K410,0)</f>
        <v>0</v>
      </c>
      <c r="BJ410" s="17" t="s">
        <v>85</v>
      </c>
      <c r="BK410" s="234">
        <f>ROUND(P410*H410,2)</f>
        <v>0</v>
      </c>
      <c r="BL410" s="17" t="s">
        <v>151</v>
      </c>
      <c r="BM410" s="233" t="s">
        <v>529</v>
      </c>
    </row>
    <row r="411" s="2" customFormat="1">
      <c r="A411" s="38"/>
      <c r="B411" s="39"/>
      <c r="C411" s="40"/>
      <c r="D411" s="235" t="s">
        <v>153</v>
      </c>
      <c r="E411" s="40"/>
      <c r="F411" s="236" t="s">
        <v>528</v>
      </c>
      <c r="G411" s="40"/>
      <c r="H411" s="40"/>
      <c r="I411" s="237"/>
      <c r="J411" s="237"/>
      <c r="K411" s="40"/>
      <c r="L411" s="40"/>
      <c r="M411" s="44"/>
      <c r="N411" s="238"/>
      <c r="O411" s="239"/>
      <c r="P411" s="91"/>
      <c r="Q411" s="91"/>
      <c r="R411" s="91"/>
      <c r="S411" s="91"/>
      <c r="T411" s="91"/>
      <c r="U411" s="91"/>
      <c r="V411" s="91"/>
      <c r="W411" s="91"/>
      <c r="X411" s="92"/>
      <c r="Y411" s="38"/>
      <c r="Z411" s="38"/>
      <c r="AA411" s="38"/>
      <c r="AB411" s="38"/>
      <c r="AC411" s="38"/>
      <c r="AD411" s="38"/>
      <c r="AE411" s="38"/>
      <c r="AT411" s="17" t="s">
        <v>153</v>
      </c>
      <c r="AU411" s="17" t="s">
        <v>87</v>
      </c>
    </row>
    <row r="412" s="13" customFormat="1">
      <c r="A412" s="13"/>
      <c r="B412" s="242"/>
      <c r="C412" s="243"/>
      <c r="D412" s="235" t="s">
        <v>157</v>
      </c>
      <c r="E412" s="244" t="s">
        <v>1</v>
      </c>
      <c r="F412" s="245" t="s">
        <v>530</v>
      </c>
      <c r="G412" s="243"/>
      <c r="H412" s="246">
        <v>64.799999999999997</v>
      </c>
      <c r="I412" s="247"/>
      <c r="J412" s="247"/>
      <c r="K412" s="243"/>
      <c r="L412" s="243"/>
      <c r="M412" s="248"/>
      <c r="N412" s="249"/>
      <c r="O412" s="250"/>
      <c r="P412" s="250"/>
      <c r="Q412" s="250"/>
      <c r="R412" s="250"/>
      <c r="S412" s="250"/>
      <c r="T412" s="250"/>
      <c r="U412" s="250"/>
      <c r="V412" s="250"/>
      <c r="W412" s="250"/>
      <c r="X412" s="251"/>
      <c r="Y412" s="13"/>
      <c r="Z412" s="13"/>
      <c r="AA412" s="13"/>
      <c r="AB412" s="13"/>
      <c r="AC412" s="13"/>
      <c r="AD412" s="13"/>
      <c r="AE412" s="13"/>
      <c r="AT412" s="252" t="s">
        <v>157</v>
      </c>
      <c r="AU412" s="252" t="s">
        <v>87</v>
      </c>
      <c r="AV412" s="13" t="s">
        <v>87</v>
      </c>
      <c r="AW412" s="13" t="s">
        <v>5</v>
      </c>
      <c r="AX412" s="13" t="s">
        <v>77</v>
      </c>
      <c r="AY412" s="252" t="s">
        <v>144</v>
      </c>
    </row>
    <row r="413" s="14" customFormat="1">
      <c r="A413" s="14"/>
      <c r="B413" s="253"/>
      <c r="C413" s="254"/>
      <c r="D413" s="235" t="s">
        <v>157</v>
      </c>
      <c r="E413" s="255" t="s">
        <v>1</v>
      </c>
      <c r="F413" s="256" t="s">
        <v>159</v>
      </c>
      <c r="G413" s="254"/>
      <c r="H413" s="257">
        <v>64.799999999999997</v>
      </c>
      <c r="I413" s="258"/>
      <c r="J413" s="258"/>
      <c r="K413" s="254"/>
      <c r="L413" s="254"/>
      <c r="M413" s="259"/>
      <c r="N413" s="260"/>
      <c r="O413" s="261"/>
      <c r="P413" s="261"/>
      <c r="Q413" s="261"/>
      <c r="R413" s="261"/>
      <c r="S413" s="261"/>
      <c r="T413" s="261"/>
      <c r="U413" s="261"/>
      <c r="V413" s="261"/>
      <c r="W413" s="261"/>
      <c r="X413" s="262"/>
      <c r="Y413" s="14"/>
      <c r="Z413" s="14"/>
      <c r="AA413" s="14"/>
      <c r="AB413" s="14"/>
      <c r="AC413" s="14"/>
      <c r="AD413" s="14"/>
      <c r="AE413" s="14"/>
      <c r="AT413" s="263" t="s">
        <v>157</v>
      </c>
      <c r="AU413" s="263" t="s">
        <v>87</v>
      </c>
      <c r="AV413" s="14" t="s">
        <v>151</v>
      </c>
      <c r="AW413" s="14" t="s">
        <v>5</v>
      </c>
      <c r="AX413" s="14" t="s">
        <v>85</v>
      </c>
      <c r="AY413" s="263" t="s">
        <v>144</v>
      </c>
    </row>
    <row r="414" s="2" customFormat="1" ht="24.15" customHeight="1">
      <c r="A414" s="38"/>
      <c r="B414" s="39"/>
      <c r="C414" s="276" t="s">
        <v>531</v>
      </c>
      <c r="D414" s="276" t="s">
        <v>343</v>
      </c>
      <c r="E414" s="277" t="s">
        <v>532</v>
      </c>
      <c r="F414" s="278" t="s">
        <v>533</v>
      </c>
      <c r="G414" s="279" t="s">
        <v>149</v>
      </c>
      <c r="H414" s="280">
        <v>2</v>
      </c>
      <c r="I414" s="281"/>
      <c r="J414" s="282"/>
      <c r="K414" s="283">
        <f>ROUND(P414*H414,2)</f>
        <v>0</v>
      </c>
      <c r="L414" s="278" t="s">
        <v>1</v>
      </c>
      <c r="M414" s="284"/>
      <c r="N414" s="285" t="s">
        <v>1</v>
      </c>
      <c r="O414" s="229" t="s">
        <v>40</v>
      </c>
      <c r="P414" s="230">
        <f>I414+J414</f>
        <v>0</v>
      </c>
      <c r="Q414" s="230">
        <f>ROUND(I414*H414,2)</f>
        <v>0</v>
      </c>
      <c r="R414" s="230">
        <f>ROUND(J414*H414,2)</f>
        <v>0</v>
      </c>
      <c r="S414" s="91"/>
      <c r="T414" s="231">
        <f>S414*H414</f>
        <v>0</v>
      </c>
      <c r="U414" s="231">
        <v>0</v>
      </c>
      <c r="V414" s="231">
        <f>U414*H414</f>
        <v>0</v>
      </c>
      <c r="W414" s="231">
        <v>0</v>
      </c>
      <c r="X414" s="232">
        <f>W414*H414</f>
        <v>0</v>
      </c>
      <c r="Y414" s="38"/>
      <c r="Z414" s="38"/>
      <c r="AA414" s="38"/>
      <c r="AB414" s="38"/>
      <c r="AC414" s="38"/>
      <c r="AD414" s="38"/>
      <c r="AE414" s="38"/>
      <c r="AR414" s="233" t="s">
        <v>199</v>
      </c>
      <c r="AT414" s="233" t="s">
        <v>343</v>
      </c>
      <c r="AU414" s="233" t="s">
        <v>87</v>
      </c>
      <c r="AY414" s="17" t="s">
        <v>144</v>
      </c>
      <c r="BE414" s="234">
        <f>IF(O414="základní",K414,0)</f>
        <v>0</v>
      </c>
      <c r="BF414" s="234">
        <f>IF(O414="snížená",K414,0)</f>
        <v>0</v>
      </c>
      <c r="BG414" s="234">
        <f>IF(O414="zákl. přenesená",K414,0)</f>
        <v>0</v>
      </c>
      <c r="BH414" s="234">
        <f>IF(O414="sníž. přenesená",K414,0)</f>
        <v>0</v>
      </c>
      <c r="BI414" s="234">
        <f>IF(O414="nulová",K414,0)</f>
        <v>0</v>
      </c>
      <c r="BJ414" s="17" t="s">
        <v>85</v>
      </c>
      <c r="BK414" s="234">
        <f>ROUND(P414*H414,2)</f>
        <v>0</v>
      </c>
      <c r="BL414" s="17" t="s">
        <v>151</v>
      </c>
      <c r="BM414" s="233" t="s">
        <v>534</v>
      </c>
    </row>
    <row r="415" s="2" customFormat="1">
      <c r="A415" s="38"/>
      <c r="B415" s="39"/>
      <c r="C415" s="40"/>
      <c r="D415" s="235" t="s">
        <v>153</v>
      </c>
      <c r="E415" s="40"/>
      <c r="F415" s="236" t="s">
        <v>535</v>
      </c>
      <c r="G415" s="40"/>
      <c r="H415" s="40"/>
      <c r="I415" s="237"/>
      <c r="J415" s="237"/>
      <c r="K415" s="40"/>
      <c r="L415" s="40"/>
      <c r="M415" s="44"/>
      <c r="N415" s="238"/>
      <c r="O415" s="239"/>
      <c r="P415" s="91"/>
      <c r="Q415" s="91"/>
      <c r="R415" s="91"/>
      <c r="S415" s="91"/>
      <c r="T415" s="91"/>
      <c r="U415" s="91"/>
      <c r="V415" s="91"/>
      <c r="W415" s="91"/>
      <c r="X415" s="92"/>
      <c r="Y415" s="38"/>
      <c r="Z415" s="38"/>
      <c r="AA415" s="38"/>
      <c r="AB415" s="38"/>
      <c r="AC415" s="38"/>
      <c r="AD415" s="38"/>
      <c r="AE415" s="38"/>
      <c r="AT415" s="17" t="s">
        <v>153</v>
      </c>
      <c r="AU415" s="17" t="s">
        <v>87</v>
      </c>
    </row>
    <row r="416" s="13" customFormat="1">
      <c r="A416" s="13"/>
      <c r="B416" s="242"/>
      <c r="C416" s="243"/>
      <c r="D416" s="235" t="s">
        <v>157</v>
      </c>
      <c r="E416" s="244" t="s">
        <v>1</v>
      </c>
      <c r="F416" s="245" t="s">
        <v>536</v>
      </c>
      <c r="G416" s="243"/>
      <c r="H416" s="246">
        <v>2</v>
      </c>
      <c r="I416" s="247"/>
      <c r="J416" s="247"/>
      <c r="K416" s="243"/>
      <c r="L416" s="243"/>
      <c r="M416" s="248"/>
      <c r="N416" s="249"/>
      <c r="O416" s="250"/>
      <c r="P416" s="250"/>
      <c r="Q416" s="250"/>
      <c r="R416" s="250"/>
      <c r="S416" s="250"/>
      <c r="T416" s="250"/>
      <c r="U416" s="250"/>
      <c r="V416" s="250"/>
      <c r="W416" s="250"/>
      <c r="X416" s="251"/>
      <c r="Y416" s="13"/>
      <c r="Z416" s="13"/>
      <c r="AA416" s="13"/>
      <c r="AB416" s="13"/>
      <c r="AC416" s="13"/>
      <c r="AD416" s="13"/>
      <c r="AE416" s="13"/>
      <c r="AT416" s="252" t="s">
        <v>157</v>
      </c>
      <c r="AU416" s="252" t="s">
        <v>87</v>
      </c>
      <c r="AV416" s="13" t="s">
        <v>87</v>
      </c>
      <c r="AW416" s="13" t="s">
        <v>5</v>
      </c>
      <c r="AX416" s="13" t="s">
        <v>77</v>
      </c>
      <c r="AY416" s="252" t="s">
        <v>144</v>
      </c>
    </row>
    <row r="417" s="14" customFormat="1">
      <c r="A417" s="14"/>
      <c r="B417" s="253"/>
      <c r="C417" s="254"/>
      <c r="D417" s="235" t="s">
        <v>157</v>
      </c>
      <c r="E417" s="255" t="s">
        <v>1</v>
      </c>
      <c r="F417" s="256" t="s">
        <v>159</v>
      </c>
      <c r="G417" s="254"/>
      <c r="H417" s="257">
        <v>2</v>
      </c>
      <c r="I417" s="258"/>
      <c r="J417" s="258"/>
      <c r="K417" s="254"/>
      <c r="L417" s="254"/>
      <c r="M417" s="259"/>
      <c r="N417" s="260"/>
      <c r="O417" s="261"/>
      <c r="P417" s="261"/>
      <c r="Q417" s="261"/>
      <c r="R417" s="261"/>
      <c r="S417" s="261"/>
      <c r="T417" s="261"/>
      <c r="U417" s="261"/>
      <c r="V417" s="261"/>
      <c r="W417" s="261"/>
      <c r="X417" s="262"/>
      <c r="Y417" s="14"/>
      <c r="Z417" s="14"/>
      <c r="AA417" s="14"/>
      <c r="AB417" s="14"/>
      <c r="AC417" s="14"/>
      <c r="AD417" s="14"/>
      <c r="AE417" s="14"/>
      <c r="AT417" s="263" t="s">
        <v>157</v>
      </c>
      <c r="AU417" s="263" t="s">
        <v>87</v>
      </c>
      <c r="AV417" s="14" t="s">
        <v>151</v>
      </c>
      <c r="AW417" s="14" t="s">
        <v>5</v>
      </c>
      <c r="AX417" s="14" t="s">
        <v>85</v>
      </c>
      <c r="AY417" s="263" t="s">
        <v>144</v>
      </c>
    </row>
    <row r="418" s="2" customFormat="1">
      <c r="A418" s="38"/>
      <c r="B418" s="39"/>
      <c r="C418" s="221" t="s">
        <v>332</v>
      </c>
      <c r="D418" s="221" t="s">
        <v>146</v>
      </c>
      <c r="E418" s="222" t="s">
        <v>537</v>
      </c>
      <c r="F418" s="223" t="s">
        <v>538</v>
      </c>
      <c r="G418" s="224" t="s">
        <v>149</v>
      </c>
      <c r="H418" s="225">
        <v>1</v>
      </c>
      <c r="I418" s="226"/>
      <c r="J418" s="226"/>
      <c r="K418" s="227">
        <f>ROUND(P418*H418,2)</f>
        <v>0</v>
      </c>
      <c r="L418" s="223" t="s">
        <v>150</v>
      </c>
      <c r="M418" s="44"/>
      <c r="N418" s="228" t="s">
        <v>1</v>
      </c>
      <c r="O418" s="229" t="s">
        <v>40</v>
      </c>
      <c r="P418" s="230">
        <f>I418+J418</f>
        <v>0</v>
      </c>
      <c r="Q418" s="230">
        <f>ROUND(I418*H418,2)</f>
        <v>0</v>
      </c>
      <c r="R418" s="230">
        <f>ROUND(J418*H418,2)</f>
        <v>0</v>
      </c>
      <c r="S418" s="91"/>
      <c r="T418" s="231">
        <f>S418*H418</f>
        <v>0</v>
      </c>
      <c r="U418" s="231">
        <v>0.0031199999999999999</v>
      </c>
      <c r="V418" s="231">
        <f>U418*H418</f>
        <v>0.0031199999999999999</v>
      </c>
      <c r="W418" s="231">
        <v>0</v>
      </c>
      <c r="X418" s="232">
        <f>W418*H418</f>
        <v>0</v>
      </c>
      <c r="Y418" s="38"/>
      <c r="Z418" s="38"/>
      <c r="AA418" s="38"/>
      <c r="AB418" s="38"/>
      <c r="AC418" s="38"/>
      <c r="AD418" s="38"/>
      <c r="AE418" s="38"/>
      <c r="AR418" s="233" t="s">
        <v>151</v>
      </c>
      <c r="AT418" s="233" t="s">
        <v>146</v>
      </c>
      <c r="AU418" s="233" t="s">
        <v>87</v>
      </c>
      <c r="AY418" s="17" t="s">
        <v>144</v>
      </c>
      <c r="BE418" s="234">
        <f>IF(O418="základní",K418,0)</f>
        <v>0</v>
      </c>
      <c r="BF418" s="234">
        <f>IF(O418="snížená",K418,0)</f>
        <v>0</v>
      </c>
      <c r="BG418" s="234">
        <f>IF(O418="zákl. přenesená",K418,0)</f>
        <v>0</v>
      </c>
      <c r="BH418" s="234">
        <f>IF(O418="sníž. přenesená",K418,0)</f>
        <v>0</v>
      </c>
      <c r="BI418" s="234">
        <f>IF(O418="nulová",K418,0)</f>
        <v>0</v>
      </c>
      <c r="BJ418" s="17" t="s">
        <v>85</v>
      </c>
      <c r="BK418" s="234">
        <f>ROUND(P418*H418,2)</f>
        <v>0</v>
      </c>
      <c r="BL418" s="17" t="s">
        <v>151</v>
      </c>
      <c r="BM418" s="233" t="s">
        <v>539</v>
      </c>
    </row>
    <row r="419" s="2" customFormat="1">
      <c r="A419" s="38"/>
      <c r="B419" s="39"/>
      <c r="C419" s="40"/>
      <c r="D419" s="235" t="s">
        <v>153</v>
      </c>
      <c r="E419" s="40"/>
      <c r="F419" s="236" t="s">
        <v>540</v>
      </c>
      <c r="G419" s="40"/>
      <c r="H419" s="40"/>
      <c r="I419" s="237"/>
      <c r="J419" s="237"/>
      <c r="K419" s="40"/>
      <c r="L419" s="40"/>
      <c r="M419" s="44"/>
      <c r="N419" s="238"/>
      <c r="O419" s="239"/>
      <c r="P419" s="91"/>
      <c r="Q419" s="91"/>
      <c r="R419" s="91"/>
      <c r="S419" s="91"/>
      <c r="T419" s="91"/>
      <c r="U419" s="91"/>
      <c r="V419" s="91"/>
      <c r="W419" s="91"/>
      <c r="X419" s="92"/>
      <c r="Y419" s="38"/>
      <c r="Z419" s="38"/>
      <c r="AA419" s="38"/>
      <c r="AB419" s="38"/>
      <c r="AC419" s="38"/>
      <c r="AD419" s="38"/>
      <c r="AE419" s="38"/>
      <c r="AT419" s="17" t="s">
        <v>153</v>
      </c>
      <c r="AU419" s="17" t="s">
        <v>87</v>
      </c>
    </row>
    <row r="420" s="2" customFormat="1">
      <c r="A420" s="38"/>
      <c r="B420" s="39"/>
      <c r="C420" s="40"/>
      <c r="D420" s="240" t="s">
        <v>155</v>
      </c>
      <c r="E420" s="40"/>
      <c r="F420" s="241" t="s">
        <v>541</v>
      </c>
      <c r="G420" s="40"/>
      <c r="H420" s="40"/>
      <c r="I420" s="237"/>
      <c r="J420" s="237"/>
      <c r="K420" s="40"/>
      <c r="L420" s="40"/>
      <c r="M420" s="44"/>
      <c r="N420" s="238"/>
      <c r="O420" s="239"/>
      <c r="P420" s="91"/>
      <c r="Q420" s="91"/>
      <c r="R420" s="91"/>
      <c r="S420" s="91"/>
      <c r="T420" s="91"/>
      <c r="U420" s="91"/>
      <c r="V420" s="91"/>
      <c r="W420" s="91"/>
      <c r="X420" s="92"/>
      <c r="Y420" s="38"/>
      <c r="Z420" s="38"/>
      <c r="AA420" s="38"/>
      <c r="AB420" s="38"/>
      <c r="AC420" s="38"/>
      <c r="AD420" s="38"/>
      <c r="AE420" s="38"/>
      <c r="AT420" s="17" t="s">
        <v>155</v>
      </c>
      <c r="AU420" s="17" t="s">
        <v>87</v>
      </c>
    </row>
    <row r="421" s="13" customFormat="1">
      <c r="A421" s="13"/>
      <c r="B421" s="242"/>
      <c r="C421" s="243"/>
      <c r="D421" s="235" t="s">
        <v>157</v>
      </c>
      <c r="E421" s="244" t="s">
        <v>1</v>
      </c>
      <c r="F421" s="245" t="s">
        <v>542</v>
      </c>
      <c r="G421" s="243"/>
      <c r="H421" s="246">
        <v>1</v>
      </c>
      <c r="I421" s="247"/>
      <c r="J421" s="247"/>
      <c r="K421" s="243"/>
      <c r="L421" s="243"/>
      <c r="M421" s="248"/>
      <c r="N421" s="249"/>
      <c r="O421" s="250"/>
      <c r="P421" s="250"/>
      <c r="Q421" s="250"/>
      <c r="R421" s="250"/>
      <c r="S421" s="250"/>
      <c r="T421" s="250"/>
      <c r="U421" s="250"/>
      <c r="V421" s="250"/>
      <c r="W421" s="250"/>
      <c r="X421" s="251"/>
      <c r="Y421" s="13"/>
      <c r="Z421" s="13"/>
      <c r="AA421" s="13"/>
      <c r="AB421" s="13"/>
      <c r="AC421" s="13"/>
      <c r="AD421" s="13"/>
      <c r="AE421" s="13"/>
      <c r="AT421" s="252" t="s">
        <v>157</v>
      </c>
      <c r="AU421" s="252" t="s">
        <v>87</v>
      </c>
      <c r="AV421" s="13" t="s">
        <v>87</v>
      </c>
      <c r="AW421" s="13" t="s">
        <v>5</v>
      </c>
      <c r="AX421" s="13" t="s">
        <v>77</v>
      </c>
      <c r="AY421" s="252" t="s">
        <v>144</v>
      </c>
    </row>
    <row r="422" s="14" customFormat="1">
      <c r="A422" s="14"/>
      <c r="B422" s="253"/>
      <c r="C422" s="254"/>
      <c r="D422" s="235" t="s">
        <v>157</v>
      </c>
      <c r="E422" s="255" t="s">
        <v>1</v>
      </c>
      <c r="F422" s="256" t="s">
        <v>159</v>
      </c>
      <c r="G422" s="254"/>
      <c r="H422" s="257">
        <v>1</v>
      </c>
      <c r="I422" s="258"/>
      <c r="J422" s="258"/>
      <c r="K422" s="254"/>
      <c r="L422" s="254"/>
      <c r="M422" s="259"/>
      <c r="N422" s="260"/>
      <c r="O422" s="261"/>
      <c r="P422" s="261"/>
      <c r="Q422" s="261"/>
      <c r="R422" s="261"/>
      <c r="S422" s="261"/>
      <c r="T422" s="261"/>
      <c r="U422" s="261"/>
      <c r="V422" s="261"/>
      <c r="W422" s="261"/>
      <c r="X422" s="262"/>
      <c r="Y422" s="14"/>
      <c r="Z422" s="14"/>
      <c r="AA422" s="14"/>
      <c r="AB422" s="14"/>
      <c r="AC422" s="14"/>
      <c r="AD422" s="14"/>
      <c r="AE422" s="14"/>
      <c r="AT422" s="263" t="s">
        <v>157</v>
      </c>
      <c r="AU422" s="263" t="s">
        <v>87</v>
      </c>
      <c r="AV422" s="14" t="s">
        <v>151</v>
      </c>
      <c r="AW422" s="14" t="s">
        <v>5</v>
      </c>
      <c r="AX422" s="14" t="s">
        <v>85</v>
      </c>
      <c r="AY422" s="263" t="s">
        <v>144</v>
      </c>
    </row>
    <row r="423" s="12" customFormat="1" ht="22.8" customHeight="1">
      <c r="A423" s="12"/>
      <c r="B423" s="204"/>
      <c r="C423" s="205"/>
      <c r="D423" s="206" t="s">
        <v>76</v>
      </c>
      <c r="E423" s="219" t="s">
        <v>207</v>
      </c>
      <c r="F423" s="219" t="s">
        <v>543</v>
      </c>
      <c r="G423" s="205"/>
      <c r="H423" s="205"/>
      <c r="I423" s="208"/>
      <c r="J423" s="208"/>
      <c r="K423" s="220">
        <f>BK423</f>
        <v>0</v>
      </c>
      <c r="L423" s="205"/>
      <c r="M423" s="210"/>
      <c r="N423" s="211"/>
      <c r="O423" s="212"/>
      <c r="P423" s="212"/>
      <c r="Q423" s="213">
        <f>SUM(Q424:Q432)</f>
        <v>0</v>
      </c>
      <c r="R423" s="213">
        <f>SUM(R424:R432)</f>
        <v>0</v>
      </c>
      <c r="S423" s="212"/>
      <c r="T423" s="214">
        <f>SUM(T424:T432)</f>
        <v>0</v>
      </c>
      <c r="U423" s="212"/>
      <c r="V423" s="214">
        <f>SUM(V424:V432)</f>
        <v>0.02052</v>
      </c>
      <c r="W423" s="212"/>
      <c r="X423" s="215">
        <f>SUM(X424:X432)</f>
        <v>70</v>
      </c>
      <c r="Y423" s="12"/>
      <c r="Z423" s="12"/>
      <c r="AA423" s="12"/>
      <c r="AB423" s="12"/>
      <c r="AC423" s="12"/>
      <c r="AD423" s="12"/>
      <c r="AE423" s="12"/>
      <c r="AR423" s="216" t="s">
        <v>85</v>
      </c>
      <c r="AT423" s="217" t="s">
        <v>76</v>
      </c>
      <c r="AU423" s="217" t="s">
        <v>85</v>
      </c>
      <c r="AY423" s="216" t="s">
        <v>144</v>
      </c>
      <c r="BK423" s="218">
        <f>SUM(BK424:BK432)</f>
        <v>0</v>
      </c>
    </row>
    <row r="424" s="2" customFormat="1" ht="16.5" customHeight="1">
      <c r="A424" s="38"/>
      <c r="B424" s="39"/>
      <c r="C424" s="221" t="s">
        <v>544</v>
      </c>
      <c r="D424" s="221" t="s">
        <v>146</v>
      </c>
      <c r="E424" s="222" t="s">
        <v>545</v>
      </c>
      <c r="F424" s="223" t="s">
        <v>546</v>
      </c>
      <c r="G424" s="224" t="s">
        <v>202</v>
      </c>
      <c r="H424" s="225">
        <v>108</v>
      </c>
      <c r="I424" s="226"/>
      <c r="J424" s="226"/>
      <c r="K424" s="227">
        <f>ROUND(P424*H424,2)</f>
        <v>0</v>
      </c>
      <c r="L424" s="223" t="s">
        <v>1</v>
      </c>
      <c r="M424" s="44"/>
      <c r="N424" s="228" t="s">
        <v>1</v>
      </c>
      <c r="O424" s="229" t="s">
        <v>40</v>
      </c>
      <c r="P424" s="230">
        <f>I424+J424</f>
        <v>0</v>
      </c>
      <c r="Q424" s="230">
        <f>ROUND(I424*H424,2)</f>
        <v>0</v>
      </c>
      <c r="R424" s="230">
        <f>ROUND(J424*H424,2)</f>
        <v>0</v>
      </c>
      <c r="S424" s="91"/>
      <c r="T424" s="231">
        <f>S424*H424</f>
        <v>0</v>
      </c>
      <c r="U424" s="231">
        <v>0.00019000000000000001</v>
      </c>
      <c r="V424" s="231">
        <f>U424*H424</f>
        <v>0.02052</v>
      </c>
      <c r="W424" s="231">
        <v>0</v>
      </c>
      <c r="X424" s="232">
        <f>W424*H424</f>
        <v>0</v>
      </c>
      <c r="Y424" s="38"/>
      <c r="Z424" s="38"/>
      <c r="AA424" s="38"/>
      <c r="AB424" s="38"/>
      <c r="AC424" s="38"/>
      <c r="AD424" s="38"/>
      <c r="AE424" s="38"/>
      <c r="AR424" s="233" t="s">
        <v>151</v>
      </c>
      <c r="AT424" s="233" t="s">
        <v>146</v>
      </c>
      <c r="AU424" s="233" t="s">
        <v>87</v>
      </c>
      <c r="AY424" s="17" t="s">
        <v>144</v>
      </c>
      <c r="BE424" s="234">
        <f>IF(O424="základní",K424,0)</f>
        <v>0</v>
      </c>
      <c r="BF424" s="234">
        <f>IF(O424="snížená",K424,0)</f>
        <v>0</v>
      </c>
      <c r="BG424" s="234">
        <f>IF(O424="zákl. přenesená",K424,0)</f>
        <v>0</v>
      </c>
      <c r="BH424" s="234">
        <f>IF(O424="sníž. přenesená",K424,0)</f>
        <v>0</v>
      </c>
      <c r="BI424" s="234">
        <f>IF(O424="nulová",K424,0)</f>
        <v>0</v>
      </c>
      <c r="BJ424" s="17" t="s">
        <v>85</v>
      </c>
      <c r="BK424" s="234">
        <f>ROUND(P424*H424,2)</f>
        <v>0</v>
      </c>
      <c r="BL424" s="17" t="s">
        <v>151</v>
      </c>
      <c r="BM424" s="233" t="s">
        <v>547</v>
      </c>
    </row>
    <row r="425" s="2" customFormat="1">
      <c r="A425" s="38"/>
      <c r="B425" s="39"/>
      <c r="C425" s="40"/>
      <c r="D425" s="235" t="s">
        <v>153</v>
      </c>
      <c r="E425" s="40"/>
      <c r="F425" s="236" t="s">
        <v>548</v>
      </c>
      <c r="G425" s="40"/>
      <c r="H425" s="40"/>
      <c r="I425" s="237"/>
      <c r="J425" s="237"/>
      <c r="K425" s="40"/>
      <c r="L425" s="40"/>
      <c r="M425" s="44"/>
      <c r="N425" s="238"/>
      <c r="O425" s="239"/>
      <c r="P425" s="91"/>
      <c r="Q425" s="91"/>
      <c r="R425" s="91"/>
      <c r="S425" s="91"/>
      <c r="T425" s="91"/>
      <c r="U425" s="91"/>
      <c r="V425" s="91"/>
      <c r="W425" s="91"/>
      <c r="X425" s="92"/>
      <c r="Y425" s="38"/>
      <c r="Z425" s="38"/>
      <c r="AA425" s="38"/>
      <c r="AB425" s="38"/>
      <c r="AC425" s="38"/>
      <c r="AD425" s="38"/>
      <c r="AE425" s="38"/>
      <c r="AT425" s="17" t="s">
        <v>153</v>
      </c>
      <c r="AU425" s="17" t="s">
        <v>87</v>
      </c>
    </row>
    <row r="426" s="13" customFormat="1">
      <c r="A426" s="13"/>
      <c r="B426" s="242"/>
      <c r="C426" s="243"/>
      <c r="D426" s="235" t="s">
        <v>157</v>
      </c>
      <c r="E426" s="244" t="s">
        <v>1</v>
      </c>
      <c r="F426" s="245" t="s">
        <v>549</v>
      </c>
      <c r="G426" s="243"/>
      <c r="H426" s="246">
        <v>108</v>
      </c>
      <c r="I426" s="247"/>
      <c r="J426" s="247"/>
      <c r="K426" s="243"/>
      <c r="L426" s="243"/>
      <c r="M426" s="248"/>
      <c r="N426" s="249"/>
      <c r="O426" s="250"/>
      <c r="P426" s="250"/>
      <c r="Q426" s="250"/>
      <c r="R426" s="250"/>
      <c r="S426" s="250"/>
      <c r="T426" s="250"/>
      <c r="U426" s="250"/>
      <c r="V426" s="250"/>
      <c r="W426" s="250"/>
      <c r="X426" s="251"/>
      <c r="Y426" s="13"/>
      <c r="Z426" s="13"/>
      <c r="AA426" s="13"/>
      <c r="AB426" s="13"/>
      <c r="AC426" s="13"/>
      <c r="AD426" s="13"/>
      <c r="AE426" s="13"/>
      <c r="AT426" s="252" t="s">
        <v>157</v>
      </c>
      <c r="AU426" s="252" t="s">
        <v>87</v>
      </c>
      <c r="AV426" s="13" t="s">
        <v>87</v>
      </c>
      <c r="AW426" s="13" t="s">
        <v>5</v>
      </c>
      <c r="AX426" s="13" t="s">
        <v>77</v>
      </c>
      <c r="AY426" s="252" t="s">
        <v>144</v>
      </c>
    </row>
    <row r="427" s="14" customFormat="1">
      <c r="A427" s="14"/>
      <c r="B427" s="253"/>
      <c r="C427" s="254"/>
      <c r="D427" s="235" t="s">
        <v>157</v>
      </c>
      <c r="E427" s="255" t="s">
        <v>1</v>
      </c>
      <c r="F427" s="256" t="s">
        <v>159</v>
      </c>
      <c r="G427" s="254"/>
      <c r="H427" s="257">
        <v>108</v>
      </c>
      <c r="I427" s="258"/>
      <c r="J427" s="258"/>
      <c r="K427" s="254"/>
      <c r="L427" s="254"/>
      <c r="M427" s="259"/>
      <c r="N427" s="260"/>
      <c r="O427" s="261"/>
      <c r="P427" s="261"/>
      <c r="Q427" s="261"/>
      <c r="R427" s="261"/>
      <c r="S427" s="261"/>
      <c r="T427" s="261"/>
      <c r="U427" s="261"/>
      <c r="V427" s="261"/>
      <c r="W427" s="261"/>
      <c r="X427" s="262"/>
      <c r="Y427" s="14"/>
      <c r="Z427" s="14"/>
      <c r="AA427" s="14"/>
      <c r="AB427" s="14"/>
      <c r="AC427" s="14"/>
      <c r="AD427" s="14"/>
      <c r="AE427" s="14"/>
      <c r="AT427" s="263" t="s">
        <v>157</v>
      </c>
      <c r="AU427" s="263" t="s">
        <v>87</v>
      </c>
      <c r="AV427" s="14" t="s">
        <v>151</v>
      </c>
      <c r="AW427" s="14" t="s">
        <v>5</v>
      </c>
      <c r="AX427" s="14" t="s">
        <v>85</v>
      </c>
      <c r="AY427" s="263" t="s">
        <v>144</v>
      </c>
    </row>
    <row r="428" s="2" customFormat="1" ht="24.15" customHeight="1">
      <c r="A428" s="38"/>
      <c r="B428" s="39"/>
      <c r="C428" s="221" t="s">
        <v>550</v>
      </c>
      <c r="D428" s="221" t="s">
        <v>146</v>
      </c>
      <c r="E428" s="222" t="s">
        <v>551</v>
      </c>
      <c r="F428" s="223" t="s">
        <v>552</v>
      </c>
      <c r="G428" s="224" t="s">
        <v>216</v>
      </c>
      <c r="H428" s="225">
        <v>35</v>
      </c>
      <c r="I428" s="226"/>
      <c r="J428" s="226"/>
      <c r="K428" s="227">
        <f>ROUND(P428*H428,2)</f>
        <v>0</v>
      </c>
      <c r="L428" s="223" t="s">
        <v>150</v>
      </c>
      <c r="M428" s="44"/>
      <c r="N428" s="228" t="s">
        <v>1</v>
      </c>
      <c r="O428" s="229" t="s">
        <v>40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91"/>
      <c r="T428" s="231">
        <f>S428*H428</f>
        <v>0</v>
      </c>
      <c r="U428" s="231">
        <v>0</v>
      </c>
      <c r="V428" s="231">
        <f>U428*H428</f>
        <v>0</v>
      </c>
      <c r="W428" s="231">
        <v>2</v>
      </c>
      <c r="X428" s="232">
        <f>W428*H428</f>
        <v>70</v>
      </c>
      <c r="Y428" s="38"/>
      <c r="Z428" s="38"/>
      <c r="AA428" s="38"/>
      <c r="AB428" s="38"/>
      <c r="AC428" s="38"/>
      <c r="AD428" s="38"/>
      <c r="AE428" s="38"/>
      <c r="AR428" s="233" t="s">
        <v>151</v>
      </c>
      <c r="AT428" s="233" t="s">
        <v>146</v>
      </c>
      <c r="AU428" s="233" t="s">
        <v>87</v>
      </c>
      <c r="AY428" s="17" t="s">
        <v>144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7" t="s">
        <v>85</v>
      </c>
      <c r="BK428" s="234">
        <f>ROUND(P428*H428,2)</f>
        <v>0</v>
      </c>
      <c r="BL428" s="17" t="s">
        <v>151</v>
      </c>
      <c r="BM428" s="233" t="s">
        <v>553</v>
      </c>
    </row>
    <row r="429" s="2" customFormat="1">
      <c r="A429" s="38"/>
      <c r="B429" s="39"/>
      <c r="C429" s="40"/>
      <c r="D429" s="235" t="s">
        <v>153</v>
      </c>
      <c r="E429" s="40"/>
      <c r="F429" s="236" t="s">
        <v>554</v>
      </c>
      <c r="G429" s="40"/>
      <c r="H429" s="40"/>
      <c r="I429" s="237"/>
      <c r="J429" s="237"/>
      <c r="K429" s="40"/>
      <c r="L429" s="40"/>
      <c r="M429" s="44"/>
      <c r="N429" s="238"/>
      <c r="O429" s="239"/>
      <c r="P429" s="91"/>
      <c r="Q429" s="91"/>
      <c r="R429" s="91"/>
      <c r="S429" s="91"/>
      <c r="T429" s="91"/>
      <c r="U429" s="91"/>
      <c r="V429" s="91"/>
      <c r="W429" s="91"/>
      <c r="X429" s="92"/>
      <c r="Y429" s="38"/>
      <c r="Z429" s="38"/>
      <c r="AA429" s="38"/>
      <c r="AB429" s="38"/>
      <c r="AC429" s="38"/>
      <c r="AD429" s="38"/>
      <c r="AE429" s="38"/>
      <c r="AT429" s="17" t="s">
        <v>153</v>
      </c>
      <c r="AU429" s="17" t="s">
        <v>87</v>
      </c>
    </row>
    <row r="430" s="2" customFormat="1">
      <c r="A430" s="38"/>
      <c r="B430" s="39"/>
      <c r="C430" s="40"/>
      <c r="D430" s="240" t="s">
        <v>155</v>
      </c>
      <c r="E430" s="40"/>
      <c r="F430" s="241" t="s">
        <v>555</v>
      </c>
      <c r="G430" s="40"/>
      <c r="H430" s="40"/>
      <c r="I430" s="237"/>
      <c r="J430" s="237"/>
      <c r="K430" s="40"/>
      <c r="L430" s="40"/>
      <c r="M430" s="44"/>
      <c r="N430" s="238"/>
      <c r="O430" s="239"/>
      <c r="P430" s="91"/>
      <c r="Q430" s="91"/>
      <c r="R430" s="91"/>
      <c r="S430" s="91"/>
      <c r="T430" s="91"/>
      <c r="U430" s="91"/>
      <c r="V430" s="91"/>
      <c r="W430" s="91"/>
      <c r="X430" s="92"/>
      <c r="Y430" s="38"/>
      <c r="Z430" s="38"/>
      <c r="AA430" s="38"/>
      <c r="AB430" s="38"/>
      <c r="AC430" s="38"/>
      <c r="AD430" s="38"/>
      <c r="AE430" s="38"/>
      <c r="AT430" s="17" t="s">
        <v>155</v>
      </c>
      <c r="AU430" s="17" t="s">
        <v>87</v>
      </c>
    </row>
    <row r="431" s="13" customFormat="1">
      <c r="A431" s="13"/>
      <c r="B431" s="242"/>
      <c r="C431" s="243"/>
      <c r="D431" s="235" t="s">
        <v>157</v>
      </c>
      <c r="E431" s="244" t="s">
        <v>1</v>
      </c>
      <c r="F431" s="245" t="s">
        <v>556</v>
      </c>
      <c r="G431" s="243"/>
      <c r="H431" s="246">
        <v>35</v>
      </c>
      <c r="I431" s="247"/>
      <c r="J431" s="247"/>
      <c r="K431" s="243"/>
      <c r="L431" s="243"/>
      <c r="M431" s="248"/>
      <c r="N431" s="249"/>
      <c r="O431" s="250"/>
      <c r="P431" s="250"/>
      <c r="Q431" s="250"/>
      <c r="R431" s="250"/>
      <c r="S431" s="250"/>
      <c r="T431" s="250"/>
      <c r="U431" s="250"/>
      <c r="V431" s="250"/>
      <c r="W431" s="250"/>
      <c r="X431" s="251"/>
      <c r="Y431" s="13"/>
      <c r="Z431" s="13"/>
      <c r="AA431" s="13"/>
      <c r="AB431" s="13"/>
      <c r="AC431" s="13"/>
      <c r="AD431" s="13"/>
      <c r="AE431" s="13"/>
      <c r="AT431" s="252" t="s">
        <v>157</v>
      </c>
      <c r="AU431" s="252" t="s">
        <v>87</v>
      </c>
      <c r="AV431" s="13" t="s">
        <v>87</v>
      </c>
      <c r="AW431" s="13" t="s">
        <v>5</v>
      </c>
      <c r="AX431" s="13" t="s">
        <v>77</v>
      </c>
      <c r="AY431" s="252" t="s">
        <v>144</v>
      </c>
    </row>
    <row r="432" s="14" customFormat="1">
      <c r="A432" s="14"/>
      <c r="B432" s="253"/>
      <c r="C432" s="254"/>
      <c r="D432" s="235" t="s">
        <v>157</v>
      </c>
      <c r="E432" s="255" t="s">
        <v>1</v>
      </c>
      <c r="F432" s="256" t="s">
        <v>159</v>
      </c>
      <c r="G432" s="254"/>
      <c r="H432" s="257">
        <v>35</v>
      </c>
      <c r="I432" s="258"/>
      <c r="J432" s="258"/>
      <c r="K432" s="254"/>
      <c r="L432" s="254"/>
      <c r="M432" s="259"/>
      <c r="N432" s="260"/>
      <c r="O432" s="261"/>
      <c r="P432" s="261"/>
      <c r="Q432" s="261"/>
      <c r="R432" s="261"/>
      <c r="S432" s="261"/>
      <c r="T432" s="261"/>
      <c r="U432" s="261"/>
      <c r="V432" s="261"/>
      <c r="W432" s="261"/>
      <c r="X432" s="262"/>
      <c r="Y432" s="14"/>
      <c r="Z432" s="14"/>
      <c r="AA432" s="14"/>
      <c r="AB432" s="14"/>
      <c r="AC432" s="14"/>
      <c r="AD432" s="14"/>
      <c r="AE432" s="14"/>
      <c r="AT432" s="263" t="s">
        <v>157</v>
      </c>
      <c r="AU432" s="263" t="s">
        <v>87</v>
      </c>
      <c r="AV432" s="14" t="s">
        <v>151</v>
      </c>
      <c r="AW432" s="14" t="s">
        <v>5</v>
      </c>
      <c r="AX432" s="14" t="s">
        <v>85</v>
      </c>
      <c r="AY432" s="263" t="s">
        <v>144</v>
      </c>
    </row>
    <row r="433" s="12" customFormat="1" ht="22.8" customHeight="1">
      <c r="A433" s="12"/>
      <c r="B433" s="204"/>
      <c r="C433" s="205"/>
      <c r="D433" s="206" t="s">
        <v>76</v>
      </c>
      <c r="E433" s="219" t="s">
        <v>557</v>
      </c>
      <c r="F433" s="219" t="s">
        <v>558</v>
      </c>
      <c r="G433" s="205"/>
      <c r="H433" s="205"/>
      <c r="I433" s="208"/>
      <c r="J433" s="208"/>
      <c r="K433" s="220">
        <f>BK433</f>
        <v>0</v>
      </c>
      <c r="L433" s="205"/>
      <c r="M433" s="210"/>
      <c r="N433" s="211"/>
      <c r="O433" s="212"/>
      <c r="P433" s="212"/>
      <c r="Q433" s="213">
        <f>SUM(Q434:Q455)</f>
        <v>0</v>
      </c>
      <c r="R433" s="213">
        <f>SUM(R434:R455)</f>
        <v>0</v>
      </c>
      <c r="S433" s="212"/>
      <c r="T433" s="214">
        <f>SUM(T434:T455)</f>
        <v>0</v>
      </c>
      <c r="U433" s="212"/>
      <c r="V433" s="214">
        <f>SUM(V434:V455)</f>
        <v>0</v>
      </c>
      <c r="W433" s="212"/>
      <c r="X433" s="215">
        <f>SUM(X434:X455)</f>
        <v>0</v>
      </c>
      <c r="Y433" s="12"/>
      <c r="Z433" s="12"/>
      <c r="AA433" s="12"/>
      <c r="AB433" s="12"/>
      <c r="AC433" s="12"/>
      <c r="AD433" s="12"/>
      <c r="AE433" s="12"/>
      <c r="AR433" s="216" t="s">
        <v>85</v>
      </c>
      <c r="AT433" s="217" t="s">
        <v>76</v>
      </c>
      <c r="AU433" s="217" t="s">
        <v>85</v>
      </c>
      <c r="AY433" s="216" t="s">
        <v>144</v>
      </c>
      <c r="BK433" s="218">
        <f>SUM(BK434:BK455)</f>
        <v>0</v>
      </c>
    </row>
    <row r="434" s="2" customFormat="1" ht="33" customHeight="1">
      <c r="A434" s="38"/>
      <c r="B434" s="39"/>
      <c r="C434" s="221" t="s">
        <v>559</v>
      </c>
      <c r="D434" s="221" t="s">
        <v>146</v>
      </c>
      <c r="E434" s="222" t="s">
        <v>560</v>
      </c>
      <c r="F434" s="223" t="s">
        <v>561</v>
      </c>
      <c r="G434" s="224" t="s">
        <v>286</v>
      </c>
      <c r="H434" s="225">
        <v>80.400000000000006</v>
      </c>
      <c r="I434" s="226"/>
      <c r="J434" s="226"/>
      <c r="K434" s="227">
        <f>ROUND(P434*H434,2)</f>
        <v>0</v>
      </c>
      <c r="L434" s="223" t="s">
        <v>150</v>
      </c>
      <c r="M434" s="44"/>
      <c r="N434" s="228" t="s">
        <v>1</v>
      </c>
      <c r="O434" s="229" t="s">
        <v>40</v>
      </c>
      <c r="P434" s="230">
        <f>I434+J434</f>
        <v>0</v>
      </c>
      <c r="Q434" s="230">
        <f>ROUND(I434*H434,2)</f>
        <v>0</v>
      </c>
      <c r="R434" s="230">
        <f>ROUND(J434*H434,2)</f>
        <v>0</v>
      </c>
      <c r="S434" s="91"/>
      <c r="T434" s="231">
        <f>S434*H434</f>
        <v>0</v>
      </c>
      <c r="U434" s="231">
        <v>0</v>
      </c>
      <c r="V434" s="231">
        <f>U434*H434</f>
        <v>0</v>
      </c>
      <c r="W434" s="231">
        <v>0</v>
      </c>
      <c r="X434" s="232">
        <f>W434*H434</f>
        <v>0</v>
      </c>
      <c r="Y434" s="38"/>
      <c r="Z434" s="38"/>
      <c r="AA434" s="38"/>
      <c r="AB434" s="38"/>
      <c r="AC434" s="38"/>
      <c r="AD434" s="38"/>
      <c r="AE434" s="38"/>
      <c r="AR434" s="233" t="s">
        <v>151</v>
      </c>
      <c r="AT434" s="233" t="s">
        <v>146</v>
      </c>
      <c r="AU434" s="233" t="s">
        <v>87</v>
      </c>
      <c r="AY434" s="17" t="s">
        <v>144</v>
      </c>
      <c r="BE434" s="234">
        <f>IF(O434="základní",K434,0)</f>
        <v>0</v>
      </c>
      <c r="BF434" s="234">
        <f>IF(O434="snížená",K434,0)</f>
        <v>0</v>
      </c>
      <c r="BG434" s="234">
        <f>IF(O434="zákl. přenesená",K434,0)</f>
        <v>0</v>
      </c>
      <c r="BH434" s="234">
        <f>IF(O434="sníž. přenesená",K434,0)</f>
        <v>0</v>
      </c>
      <c r="BI434" s="234">
        <f>IF(O434="nulová",K434,0)</f>
        <v>0</v>
      </c>
      <c r="BJ434" s="17" t="s">
        <v>85</v>
      </c>
      <c r="BK434" s="234">
        <f>ROUND(P434*H434,2)</f>
        <v>0</v>
      </c>
      <c r="BL434" s="17" t="s">
        <v>151</v>
      </c>
      <c r="BM434" s="233" t="s">
        <v>562</v>
      </c>
    </row>
    <row r="435" s="2" customFormat="1">
      <c r="A435" s="38"/>
      <c r="B435" s="39"/>
      <c r="C435" s="40"/>
      <c r="D435" s="235" t="s">
        <v>153</v>
      </c>
      <c r="E435" s="40"/>
      <c r="F435" s="236" t="s">
        <v>561</v>
      </c>
      <c r="G435" s="40"/>
      <c r="H435" s="40"/>
      <c r="I435" s="237"/>
      <c r="J435" s="237"/>
      <c r="K435" s="40"/>
      <c r="L435" s="40"/>
      <c r="M435" s="44"/>
      <c r="N435" s="238"/>
      <c r="O435" s="239"/>
      <c r="P435" s="91"/>
      <c r="Q435" s="91"/>
      <c r="R435" s="91"/>
      <c r="S435" s="91"/>
      <c r="T435" s="91"/>
      <c r="U435" s="91"/>
      <c r="V435" s="91"/>
      <c r="W435" s="91"/>
      <c r="X435" s="92"/>
      <c r="Y435" s="38"/>
      <c r="Z435" s="38"/>
      <c r="AA435" s="38"/>
      <c r="AB435" s="38"/>
      <c r="AC435" s="38"/>
      <c r="AD435" s="38"/>
      <c r="AE435" s="38"/>
      <c r="AT435" s="17" t="s">
        <v>153</v>
      </c>
      <c r="AU435" s="17" t="s">
        <v>87</v>
      </c>
    </row>
    <row r="436" s="2" customFormat="1">
      <c r="A436" s="38"/>
      <c r="B436" s="39"/>
      <c r="C436" s="40"/>
      <c r="D436" s="240" t="s">
        <v>155</v>
      </c>
      <c r="E436" s="40"/>
      <c r="F436" s="241" t="s">
        <v>563</v>
      </c>
      <c r="G436" s="40"/>
      <c r="H436" s="40"/>
      <c r="I436" s="237"/>
      <c r="J436" s="237"/>
      <c r="K436" s="40"/>
      <c r="L436" s="40"/>
      <c r="M436" s="44"/>
      <c r="N436" s="238"/>
      <c r="O436" s="239"/>
      <c r="P436" s="91"/>
      <c r="Q436" s="91"/>
      <c r="R436" s="91"/>
      <c r="S436" s="91"/>
      <c r="T436" s="91"/>
      <c r="U436" s="91"/>
      <c r="V436" s="91"/>
      <c r="W436" s="91"/>
      <c r="X436" s="92"/>
      <c r="Y436" s="38"/>
      <c r="Z436" s="38"/>
      <c r="AA436" s="38"/>
      <c r="AB436" s="38"/>
      <c r="AC436" s="38"/>
      <c r="AD436" s="38"/>
      <c r="AE436" s="38"/>
      <c r="AT436" s="17" t="s">
        <v>155</v>
      </c>
      <c r="AU436" s="17" t="s">
        <v>87</v>
      </c>
    </row>
    <row r="437" s="2" customFormat="1">
      <c r="A437" s="38"/>
      <c r="B437" s="39"/>
      <c r="C437" s="221" t="s">
        <v>564</v>
      </c>
      <c r="D437" s="221" t="s">
        <v>146</v>
      </c>
      <c r="E437" s="222" t="s">
        <v>565</v>
      </c>
      <c r="F437" s="223" t="s">
        <v>566</v>
      </c>
      <c r="G437" s="224" t="s">
        <v>286</v>
      </c>
      <c r="H437" s="225">
        <v>168</v>
      </c>
      <c r="I437" s="226"/>
      <c r="J437" s="226"/>
      <c r="K437" s="227">
        <f>ROUND(P437*H437,2)</f>
        <v>0</v>
      </c>
      <c r="L437" s="223" t="s">
        <v>150</v>
      </c>
      <c r="M437" s="44"/>
      <c r="N437" s="228" t="s">
        <v>1</v>
      </c>
      <c r="O437" s="229" t="s">
        <v>40</v>
      </c>
      <c r="P437" s="230">
        <f>I437+J437</f>
        <v>0</v>
      </c>
      <c r="Q437" s="230">
        <f>ROUND(I437*H437,2)</f>
        <v>0</v>
      </c>
      <c r="R437" s="230">
        <f>ROUND(J437*H437,2)</f>
        <v>0</v>
      </c>
      <c r="S437" s="91"/>
      <c r="T437" s="231">
        <f>S437*H437</f>
        <v>0</v>
      </c>
      <c r="U437" s="231">
        <v>0</v>
      </c>
      <c r="V437" s="231">
        <f>U437*H437</f>
        <v>0</v>
      </c>
      <c r="W437" s="231">
        <v>0</v>
      </c>
      <c r="X437" s="232">
        <f>W437*H437</f>
        <v>0</v>
      </c>
      <c r="Y437" s="38"/>
      <c r="Z437" s="38"/>
      <c r="AA437" s="38"/>
      <c r="AB437" s="38"/>
      <c r="AC437" s="38"/>
      <c r="AD437" s="38"/>
      <c r="AE437" s="38"/>
      <c r="AR437" s="233" t="s">
        <v>151</v>
      </c>
      <c r="AT437" s="233" t="s">
        <v>146</v>
      </c>
      <c r="AU437" s="233" t="s">
        <v>87</v>
      </c>
      <c r="AY437" s="17" t="s">
        <v>144</v>
      </c>
      <c r="BE437" s="234">
        <f>IF(O437="základní",K437,0)</f>
        <v>0</v>
      </c>
      <c r="BF437" s="234">
        <f>IF(O437="snížená",K437,0)</f>
        <v>0</v>
      </c>
      <c r="BG437" s="234">
        <f>IF(O437="zákl. přenesená",K437,0)</f>
        <v>0</v>
      </c>
      <c r="BH437" s="234">
        <f>IF(O437="sníž. přenesená",K437,0)</f>
        <v>0</v>
      </c>
      <c r="BI437" s="234">
        <f>IF(O437="nulová",K437,0)</f>
        <v>0</v>
      </c>
      <c r="BJ437" s="17" t="s">
        <v>85</v>
      </c>
      <c r="BK437" s="234">
        <f>ROUND(P437*H437,2)</f>
        <v>0</v>
      </c>
      <c r="BL437" s="17" t="s">
        <v>151</v>
      </c>
      <c r="BM437" s="233" t="s">
        <v>567</v>
      </c>
    </row>
    <row r="438" s="2" customFormat="1">
      <c r="A438" s="38"/>
      <c r="B438" s="39"/>
      <c r="C438" s="40"/>
      <c r="D438" s="235" t="s">
        <v>153</v>
      </c>
      <c r="E438" s="40"/>
      <c r="F438" s="236" t="s">
        <v>566</v>
      </c>
      <c r="G438" s="40"/>
      <c r="H438" s="40"/>
      <c r="I438" s="237"/>
      <c r="J438" s="237"/>
      <c r="K438" s="40"/>
      <c r="L438" s="40"/>
      <c r="M438" s="44"/>
      <c r="N438" s="238"/>
      <c r="O438" s="239"/>
      <c r="P438" s="91"/>
      <c r="Q438" s="91"/>
      <c r="R438" s="91"/>
      <c r="S438" s="91"/>
      <c r="T438" s="91"/>
      <c r="U438" s="91"/>
      <c r="V438" s="91"/>
      <c r="W438" s="91"/>
      <c r="X438" s="92"/>
      <c r="Y438" s="38"/>
      <c r="Z438" s="38"/>
      <c r="AA438" s="38"/>
      <c r="AB438" s="38"/>
      <c r="AC438" s="38"/>
      <c r="AD438" s="38"/>
      <c r="AE438" s="38"/>
      <c r="AT438" s="17" t="s">
        <v>153</v>
      </c>
      <c r="AU438" s="17" t="s">
        <v>87</v>
      </c>
    </row>
    <row r="439" s="2" customFormat="1">
      <c r="A439" s="38"/>
      <c r="B439" s="39"/>
      <c r="C439" s="40"/>
      <c r="D439" s="240" t="s">
        <v>155</v>
      </c>
      <c r="E439" s="40"/>
      <c r="F439" s="241" t="s">
        <v>568</v>
      </c>
      <c r="G439" s="40"/>
      <c r="H439" s="40"/>
      <c r="I439" s="237"/>
      <c r="J439" s="237"/>
      <c r="K439" s="40"/>
      <c r="L439" s="40"/>
      <c r="M439" s="44"/>
      <c r="N439" s="238"/>
      <c r="O439" s="239"/>
      <c r="P439" s="91"/>
      <c r="Q439" s="91"/>
      <c r="R439" s="91"/>
      <c r="S439" s="91"/>
      <c r="T439" s="91"/>
      <c r="U439" s="91"/>
      <c r="V439" s="91"/>
      <c r="W439" s="91"/>
      <c r="X439" s="92"/>
      <c r="Y439" s="38"/>
      <c r="Z439" s="38"/>
      <c r="AA439" s="38"/>
      <c r="AB439" s="38"/>
      <c r="AC439" s="38"/>
      <c r="AD439" s="38"/>
      <c r="AE439" s="38"/>
      <c r="AT439" s="17" t="s">
        <v>155</v>
      </c>
      <c r="AU439" s="17" t="s">
        <v>87</v>
      </c>
    </row>
    <row r="440" s="13" customFormat="1">
      <c r="A440" s="13"/>
      <c r="B440" s="242"/>
      <c r="C440" s="243"/>
      <c r="D440" s="235" t="s">
        <v>157</v>
      </c>
      <c r="E440" s="244" t="s">
        <v>1</v>
      </c>
      <c r="F440" s="245" t="s">
        <v>569</v>
      </c>
      <c r="G440" s="243"/>
      <c r="H440" s="246">
        <v>168</v>
      </c>
      <c r="I440" s="247"/>
      <c r="J440" s="247"/>
      <c r="K440" s="243"/>
      <c r="L440" s="243"/>
      <c r="M440" s="248"/>
      <c r="N440" s="249"/>
      <c r="O440" s="250"/>
      <c r="P440" s="250"/>
      <c r="Q440" s="250"/>
      <c r="R440" s="250"/>
      <c r="S440" s="250"/>
      <c r="T440" s="250"/>
      <c r="U440" s="250"/>
      <c r="V440" s="250"/>
      <c r="W440" s="250"/>
      <c r="X440" s="251"/>
      <c r="Y440" s="13"/>
      <c r="Z440" s="13"/>
      <c r="AA440" s="13"/>
      <c r="AB440" s="13"/>
      <c r="AC440" s="13"/>
      <c r="AD440" s="13"/>
      <c r="AE440" s="13"/>
      <c r="AT440" s="252" t="s">
        <v>157</v>
      </c>
      <c r="AU440" s="252" t="s">
        <v>87</v>
      </c>
      <c r="AV440" s="13" t="s">
        <v>87</v>
      </c>
      <c r="AW440" s="13" t="s">
        <v>5</v>
      </c>
      <c r="AX440" s="13" t="s">
        <v>77</v>
      </c>
      <c r="AY440" s="252" t="s">
        <v>144</v>
      </c>
    </row>
    <row r="441" s="14" customFormat="1">
      <c r="A441" s="14"/>
      <c r="B441" s="253"/>
      <c r="C441" s="254"/>
      <c r="D441" s="235" t="s">
        <v>157</v>
      </c>
      <c r="E441" s="255" t="s">
        <v>1</v>
      </c>
      <c r="F441" s="256" t="s">
        <v>159</v>
      </c>
      <c r="G441" s="254"/>
      <c r="H441" s="257">
        <v>168</v>
      </c>
      <c r="I441" s="258"/>
      <c r="J441" s="258"/>
      <c r="K441" s="254"/>
      <c r="L441" s="254"/>
      <c r="M441" s="259"/>
      <c r="N441" s="260"/>
      <c r="O441" s="261"/>
      <c r="P441" s="261"/>
      <c r="Q441" s="261"/>
      <c r="R441" s="261"/>
      <c r="S441" s="261"/>
      <c r="T441" s="261"/>
      <c r="U441" s="261"/>
      <c r="V441" s="261"/>
      <c r="W441" s="261"/>
      <c r="X441" s="262"/>
      <c r="Y441" s="14"/>
      <c r="Z441" s="14"/>
      <c r="AA441" s="14"/>
      <c r="AB441" s="14"/>
      <c r="AC441" s="14"/>
      <c r="AD441" s="14"/>
      <c r="AE441" s="14"/>
      <c r="AT441" s="263" t="s">
        <v>157</v>
      </c>
      <c r="AU441" s="263" t="s">
        <v>87</v>
      </c>
      <c r="AV441" s="14" t="s">
        <v>151</v>
      </c>
      <c r="AW441" s="14" t="s">
        <v>5</v>
      </c>
      <c r="AX441" s="14" t="s">
        <v>85</v>
      </c>
      <c r="AY441" s="263" t="s">
        <v>144</v>
      </c>
    </row>
    <row r="442" s="2" customFormat="1" ht="24.15" customHeight="1">
      <c r="A442" s="38"/>
      <c r="B442" s="39"/>
      <c r="C442" s="221" t="s">
        <v>570</v>
      </c>
      <c r="D442" s="221" t="s">
        <v>146</v>
      </c>
      <c r="E442" s="222" t="s">
        <v>571</v>
      </c>
      <c r="F442" s="223" t="s">
        <v>572</v>
      </c>
      <c r="G442" s="224" t="s">
        <v>286</v>
      </c>
      <c r="H442" s="225">
        <v>80.400000000000006</v>
      </c>
      <c r="I442" s="226"/>
      <c r="J442" s="226"/>
      <c r="K442" s="227">
        <f>ROUND(P442*H442,2)</f>
        <v>0</v>
      </c>
      <c r="L442" s="223" t="s">
        <v>150</v>
      </c>
      <c r="M442" s="44"/>
      <c r="N442" s="228" t="s">
        <v>1</v>
      </c>
      <c r="O442" s="229" t="s">
        <v>40</v>
      </c>
      <c r="P442" s="230">
        <f>I442+J442</f>
        <v>0</v>
      </c>
      <c r="Q442" s="230">
        <f>ROUND(I442*H442,2)</f>
        <v>0</v>
      </c>
      <c r="R442" s="230">
        <f>ROUND(J442*H442,2)</f>
        <v>0</v>
      </c>
      <c r="S442" s="91"/>
      <c r="T442" s="231">
        <f>S442*H442</f>
        <v>0</v>
      </c>
      <c r="U442" s="231">
        <v>0</v>
      </c>
      <c r="V442" s="231">
        <f>U442*H442</f>
        <v>0</v>
      </c>
      <c r="W442" s="231">
        <v>0</v>
      </c>
      <c r="X442" s="232">
        <f>W442*H442</f>
        <v>0</v>
      </c>
      <c r="Y442" s="38"/>
      <c r="Z442" s="38"/>
      <c r="AA442" s="38"/>
      <c r="AB442" s="38"/>
      <c r="AC442" s="38"/>
      <c r="AD442" s="38"/>
      <c r="AE442" s="38"/>
      <c r="AR442" s="233" t="s">
        <v>151</v>
      </c>
      <c r="AT442" s="233" t="s">
        <v>146</v>
      </c>
      <c r="AU442" s="233" t="s">
        <v>87</v>
      </c>
      <c r="AY442" s="17" t="s">
        <v>144</v>
      </c>
      <c r="BE442" s="234">
        <f>IF(O442="základní",K442,0)</f>
        <v>0</v>
      </c>
      <c r="BF442" s="234">
        <f>IF(O442="snížená",K442,0)</f>
        <v>0</v>
      </c>
      <c r="BG442" s="234">
        <f>IF(O442="zákl. přenesená",K442,0)</f>
        <v>0</v>
      </c>
      <c r="BH442" s="234">
        <f>IF(O442="sníž. přenesená",K442,0)</f>
        <v>0</v>
      </c>
      <c r="BI442" s="234">
        <f>IF(O442="nulová",K442,0)</f>
        <v>0</v>
      </c>
      <c r="BJ442" s="17" t="s">
        <v>85</v>
      </c>
      <c r="BK442" s="234">
        <f>ROUND(P442*H442,2)</f>
        <v>0</v>
      </c>
      <c r="BL442" s="17" t="s">
        <v>151</v>
      </c>
      <c r="BM442" s="233" t="s">
        <v>573</v>
      </c>
    </row>
    <row r="443" s="2" customFormat="1">
      <c r="A443" s="38"/>
      <c r="B443" s="39"/>
      <c r="C443" s="40"/>
      <c r="D443" s="235" t="s">
        <v>153</v>
      </c>
      <c r="E443" s="40"/>
      <c r="F443" s="236" t="s">
        <v>572</v>
      </c>
      <c r="G443" s="40"/>
      <c r="H443" s="40"/>
      <c r="I443" s="237"/>
      <c r="J443" s="237"/>
      <c r="K443" s="40"/>
      <c r="L443" s="40"/>
      <c r="M443" s="44"/>
      <c r="N443" s="238"/>
      <c r="O443" s="239"/>
      <c r="P443" s="91"/>
      <c r="Q443" s="91"/>
      <c r="R443" s="91"/>
      <c r="S443" s="91"/>
      <c r="T443" s="91"/>
      <c r="U443" s="91"/>
      <c r="V443" s="91"/>
      <c r="W443" s="91"/>
      <c r="X443" s="92"/>
      <c r="Y443" s="38"/>
      <c r="Z443" s="38"/>
      <c r="AA443" s="38"/>
      <c r="AB443" s="38"/>
      <c r="AC443" s="38"/>
      <c r="AD443" s="38"/>
      <c r="AE443" s="38"/>
      <c r="AT443" s="17" t="s">
        <v>153</v>
      </c>
      <c r="AU443" s="17" t="s">
        <v>87</v>
      </c>
    </row>
    <row r="444" s="2" customFormat="1">
      <c r="A444" s="38"/>
      <c r="B444" s="39"/>
      <c r="C444" s="40"/>
      <c r="D444" s="240" t="s">
        <v>155</v>
      </c>
      <c r="E444" s="40"/>
      <c r="F444" s="241" t="s">
        <v>574</v>
      </c>
      <c r="G444" s="40"/>
      <c r="H444" s="40"/>
      <c r="I444" s="237"/>
      <c r="J444" s="237"/>
      <c r="K444" s="40"/>
      <c r="L444" s="40"/>
      <c r="M444" s="44"/>
      <c r="N444" s="238"/>
      <c r="O444" s="239"/>
      <c r="P444" s="91"/>
      <c r="Q444" s="91"/>
      <c r="R444" s="91"/>
      <c r="S444" s="91"/>
      <c r="T444" s="91"/>
      <c r="U444" s="91"/>
      <c r="V444" s="91"/>
      <c r="W444" s="91"/>
      <c r="X444" s="92"/>
      <c r="Y444" s="38"/>
      <c r="Z444" s="38"/>
      <c r="AA444" s="38"/>
      <c r="AB444" s="38"/>
      <c r="AC444" s="38"/>
      <c r="AD444" s="38"/>
      <c r="AE444" s="38"/>
      <c r="AT444" s="17" t="s">
        <v>155</v>
      </c>
      <c r="AU444" s="17" t="s">
        <v>87</v>
      </c>
    </row>
    <row r="445" s="2" customFormat="1" ht="24.15" customHeight="1">
      <c r="A445" s="38"/>
      <c r="B445" s="39"/>
      <c r="C445" s="221" t="s">
        <v>575</v>
      </c>
      <c r="D445" s="221" t="s">
        <v>146</v>
      </c>
      <c r="E445" s="222" t="s">
        <v>576</v>
      </c>
      <c r="F445" s="223" t="s">
        <v>285</v>
      </c>
      <c r="G445" s="224" t="s">
        <v>286</v>
      </c>
      <c r="H445" s="225">
        <v>49.780000000000001</v>
      </c>
      <c r="I445" s="226"/>
      <c r="J445" s="226"/>
      <c r="K445" s="227">
        <f>ROUND(P445*H445,2)</f>
        <v>0</v>
      </c>
      <c r="L445" s="223" t="s">
        <v>150</v>
      </c>
      <c r="M445" s="44"/>
      <c r="N445" s="228" t="s">
        <v>1</v>
      </c>
      <c r="O445" s="229" t="s">
        <v>40</v>
      </c>
      <c r="P445" s="230">
        <f>I445+J445</f>
        <v>0</v>
      </c>
      <c r="Q445" s="230">
        <f>ROUND(I445*H445,2)</f>
        <v>0</v>
      </c>
      <c r="R445" s="230">
        <f>ROUND(J445*H445,2)</f>
        <v>0</v>
      </c>
      <c r="S445" s="91"/>
      <c r="T445" s="231">
        <f>S445*H445</f>
        <v>0</v>
      </c>
      <c r="U445" s="231">
        <v>0</v>
      </c>
      <c r="V445" s="231">
        <f>U445*H445</f>
        <v>0</v>
      </c>
      <c r="W445" s="231">
        <v>0</v>
      </c>
      <c r="X445" s="232">
        <f>W445*H445</f>
        <v>0</v>
      </c>
      <c r="Y445" s="38"/>
      <c r="Z445" s="38"/>
      <c r="AA445" s="38"/>
      <c r="AB445" s="38"/>
      <c r="AC445" s="38"/>
      <c r="AD445" s="38"/>
      <c r="AE445" s="38"/>
      <c r="AR445" s="233" t="s">
        <v>151</v>
      </c>
      <c r="AT445" s="233" t="s">
        <v>146</v>
      </c>
      <c r="AU445" s="233" t="s">
        <v>87</v>
      </c>
      <c r="AY445" s="17" t="s">
        <v>144</v>
      </c>
      <c r="BE445" s="234">
        <f>IF(O445="základní",K445,0)</f>
        <v>0</v>
      </c>
      <c r="BF445" s="234">
        <f>IF(O445="snížená",K445,0)</f>
        <v>0</v>
      </c>
      <c r="BG445" s="234">
        <f>IF(O445="zákl. přenesená",K445,0)</f>
        <v>0</v>
      </c>
      <c r="BH445" s="234">
        <f>IF(O445="sníž. přenesená",K445,0)</f>
        <v>0</v>
      </c>
      <c r="BI445" s="234">
        <f>IF(O445="nulová",K445,0)</f>
        <v>0</v>
      </c>
      <c r="BJ445" s="17" t="s">
        <v>85</v>
      </c>
      <c r="BK445" s="234">
        <f>ROUND(P445*H445,2)</f>
        <v>0</v>
      </c>
      <c r="BL445" s="17" t="s">
        <v>151</v>
      </c>
      <c r="BM445" s="233" t="s">
        <v>577</v>
      </c>
    </row>
    <row r="446" s="2" customFormat="1">
      <c r="A446" s="38"/>
      <c r="B446" s="39"/>
      <c r="C446" s="40"/>
      <c r="D446" s="235" t="s">
        <v>153</v>
      </c>
      <c r="E446" s="40"/>
      <c r="F446" s="236" t="s">
        <v>288</v>
      </c>
      <c r="G446" s="40"/>
      <c r="H446" s="40"/>
      <c r="I446" s="237"/>
      <c r="J446" s="237"/>
      <c r="K446" s="40"/>
      <c r="L446" s="40"/>
      <c r="M446" s="44"/>
      <c r="N446" s="238"/>
      <c r="O446" s="239"/>
      <c r="P446" s="91"/>
      <c r="Q446" s="91"/>
      <c r="R446" s="91"/>
      <c r="S446" s="91"/>
      <c r="T446" s="91"/>
      <c r="U446" s="91"/>
      <c r="V446" s="91"/>
      <c r="W446" s="91"/>
      <c r="X446" s="92"/>
      <c r="Y446" s="38"/>
      <c r="Z446" s="38"/>
      <c r="AA446" s="38"/>
      <c r="AB446" s="38"/>
      <c r="AC446" s="38"/>
      <c r="AD446" s="38"/>
      <c r="AE446" s="38"/>
      <c r="AT446" s="17" t="s">
        <v>153</v>
      </c>
      <c r="AU446" s="17" t="s">
        <v>87</v>
      </c>
    </row>
    <row r="447" s="2" customFormat="1">
      <c r="A447" s="38"/>
      <c r="B447" s="39"/>
      <c r="C447" s="40"/>
      <c r="D447" s="240" t="s">
        <v>155</v>
      </c>
      <c r="E447" s="40"/>
      <c r="F447" s="241" t="s">
        <v>578</v>
      </c>
      <c r="G447" s="40"/>
      <c r="H447" s="40"/>
      <c r="I447" s="237"/>
      <c r="J447" s="237"/>
      <c r="K447" s="40"/>
      <c r="L447" s="40"/>
      <c r="M447" s="44"/>
      <c r="N447" s="238"/>
      <c r="O447" s="239"/>
      <c r="P447" s="91"/>
      <c r="Q447" s="91"/>
      <c r="R447" s="91"/>
      <c r="S447" s="91"/>
      <c r="T447" s="91"/>
      <c r="U447" s="91"/>
      <c r="V447" s="91"/>
      <c r="W447" s="91"/>
      <c r="X447" s="92"/>
      <c r="Y447" s="38"/>
      <c r="Z447" s="38"/>
      <c r="AA447" s="38"/>
      <c r="AB447" s="38"/>
      <c r="AC447" s="38"/>
      <c r="AD447" s="38"/>
      <c r="AE447" s="38"/>
      <c r="AT447" s="17" t="s">
        <v>155</v>
      </c>
      <c r="AU447" s="17" t="s">
        <v>87</v>
      </c>
    </row>
    <row r="448" s="2" customFormat="1">
      <c r="A448" s="38"/>
      <c r="B448" s="39"/>
      <c r="C448" s="40"/>
      <c r="D448" s="235" t="s">
        <v>250</v>
      </c>
      <c r="E448" s="40"/>
      <c r="F448" s="264" t="s">
        <v>579</v>
      </c>
      <c r="G448" s="40"/>
      <c r="H448" s="40"/>
      <c r="I448" s="237"/>
      <c r="J448" s="237"/>
      <c r="K448" s="40"/>
      <c r="L448" s="40"/>
      <c r="M448" s="44"/>
      <c r="N448" s="238"/>
      <c r="O448" s="239"/>
      <c r="P448" s="91"/>
      <c r="Q448" s="91"/>
      <c r="R448" s="91"/>
      <c r="S448" s="91"/>
      <c r="T448" s="91"/>
      <c r="U448" s="91"/>
      <c r="V448" s="91"/>
      <c r="W448" s="91"/>
      <c r="X448" s="92"/>
      <c r="Y448" s="38"/>
      <c r="Z448" s="38"/>
      <c r="AA448" s="38"/>
      <c r="AB448" s="38"/>
      <c r="AC448" s="38"/>
      <c r="AD448" s="38"/>
      <c r="AE448" s="38"/>
      <c r="AT448" s="17" t="s">
        <v>250</v>
      </c>
      <c r="AU448" s="17" t="s">
        <v>87</v>
      </c>
    </row>
    <row r="449" s="13" customFormat="1">
      <c r="A449" s="13"/>
      <c r="B449" s="242"/>
      <c r="C449" s="243"/>
      <c r="D449" s="235" t="s">
        <v>157</v>
      </c>
      <c r="E449" s="244" t="s">
        <v>1</v>
      </c>
      <c r="F449" s="245" t="s">
        <v>290</v>
      </c>
      <c r="G449" s="243"/>
      <c r="H449" s="246">
        <v>49.780000000000001</v>
      </c>
      <c r="I449" s="247"/>
      <c r="J449" s="247"/>
      <c r="K449" s="243"/>
      <c r="L449" s="243"/>
      <c r="M449" s="248"/>
      <c r="N449" s="249"/>
      <c r="O449" s="250"/>
      <c r="P449" s="250"/>
      <c r="Q449" s="250"/>
      <c r="R449" s="250"/>
      <c r="S449" s="250"/>
      <c r="T449" s="250"/>
      <c r="U449" s="250"/>
      <c r="V449" s="250"/>
      <c r="W449" s="250"/>
      <c r="X449" s="251"/>
      <c r="Y449" s="13"/>
      <c r="Z449" s="13"/>
      <c r="AA449" s="13"/>
      <c r="AB449" s="13"/>
      <c r="AC449" s="13"/>
      <c r="AD449" s="13"/>
      <c r="AE449" s="13"/>
      <c r="AT449" s="252" t="s">
        <v>157</v>
      </c>
      <c r="AU449" s="252" t="s">
        <v>87</v>
      </c>
      <c r="AV449" s="13" t="s">
        <v>87</v>
      </c>
      <c r="AW449" s="13" t="s">
        <v>5</v>
      </c>
      <c r="AX449" s="13" t="s">
        <v>77</v>
      </c>
      <c r="AY449" s="252" t="s">
        <v>144</v>
      </c>
    </row>
    <row r="450" s="14" customFormat="1">
      <c r="A450" s="14"/>
      <c r="B450" s="253"/>
      <c r="C450" s="254"/>
      <c r="D450" s="235" t="s">
        <v>157</v>
      </c>
      <c r="E450" s="255" t="s">
        <v>1</v>
      </c>
      <c r="F450" s="256" t="s">
        <v>159</v>
      </c>
      <c r="G450" s="254"/>
      <c r="H450" s="257">
        <v>49.780000000000001</v>
      </c>
      <c r="I450" s="258"/>
      <c r="J450" s="258"/>
      <c r="K450" s="254"/>
      <c r="L450" s="254"/>
      <c r="M450" s="259"/>
      <c r="N450" s="260"/>
      <c r="O450" s="261"/>
      <c r="P450" s="261"/>
      <c r="Q450" s="261"/>
      <c r="R450" s="261"/>
      <c r="S450" s="261"/>
      <c r="T450" s="261"/>
      <c r="U450" s="261"/>
      <c r="V450" s="261"/>
      <c r="W450" s="261"/>
      <c r="X450" s="262"/>
      <c r="Y450" s="14"/>
      <c r="Z450" s="14"/>
      <c r="AA450" s="14"/>
      <c r="AB450" s="14"/>
      <c r="AC450" s="14"/>
      <c r="AD450" s="14"/>
      <c r="AE450" s="14"/>
      <c r="AT450" s="263" t="s">
        <v>157</v>
      </c>
      <c r="AU450" s="263" t="s">
        <v>87</v>
      </c>
      <c r="AV450" s="14" t="s">
        <v>151</v>
      </c>
      <c r="AW450" s="14" t="s">
        <v>5</v>
      </c>
      <c r="AX450" s="14" t="s">
        <v>85</v>
      </c>
      <c r="AY450" s="263" t="s">
        <v>144</v>
      </c>
    </row>
    <row r="451" s="2" customFormat="1" ht="37.8" customHeight="1">
      <c r="A451" s="38"/>
      <c r="B451" s="39"/>
      <c r="C451" s="221" t="s">
        <v>580</v>
      </c>
      <c r="D451" s="221" t="s">
        <v>146</v>
      </c>
      <c r="E451" s="222" t="s">
        <v>581</v>
      </c>
      <c r="F451" s="223" t="s">
        <v>582</v>
      </c>
      <c r="G451" s="224" t="s">
        <v>286</v>
      </c>
      <c r="H451" s="225">
        <v>70</v>
      </c>
      <c r="I451" s="226"/>
      <c r="J451" s="226"/>
      <c r="K451" s="227">
        <f>ROUND(P451*H451,2)</f>
        <v>0</v>
      </c>
      <c r="L451" s="223" t="s">
        <v>150</v>
      </c>
      <c r="M451" s="44"/>
      <c r="N451" s="228" t="s">
        <v>1</v>
      </c>
      <c r="O451" s="229" t="s">
        <v>40</v>
      </c>
      <c r="P451" s="230">
        <f>I451+J451</f>
        <v>0</v>
      </c>
      <c r="Q451" s="230">
        <f>ROUND(I451*H451,2)</f>
        <v>0</v>
      </c>
      <c r="R451" s="230">
        <f>ROUND(J451*H451,2)</f>
        <v>0</v>
      </c>
      <c r="S451" s="91"/>
      <c r="T451" s="231">
        <f>S451*H451</f>
        <v>0</v>
      </c>
      <c r="U451" s="231">
        <v>0</v>
      </c>
      <c r="V451" s="231">
        <f>U451*H451</f>
        <v>0</v>
      </c>
      <c r="W451" s="231">
        <v>0</v>
      </c>
      <c r="X451" s="232">
        <f>W451*H451</f>
        <v>0</v>
      </c>
      <c r="Y451" s="38"/>
      <c r="Z451" s="38"/>
      <c r="AA451" s="38"/>
      <c r="AB451" s="38"/>
      <c r="AC451" s="38"/>
      <c r="AD451" s="38"/>
      <c r="AE451" s="38"/>
      <c r="AR451" s="233" t="s">
        <v>151</v>
      </c>
      <c r="AT451" s="233" t="s">
        <v>146</v>
      </c>
      <c r="AU451" s="233" t="s">
        <v>87</v>
      </c>
      <c r="AY451" s="17" t="s">
        <v>144</v>
      </c>
      <c r="BE451" s="234">
        <f>IF(O451="základní",K451,0)</f>
        <v>0</v>
      </c>
      <c r="BF451" s="234">
        <f>IF(O451="snížená",K451,0)</f>
        <v>0</v>
      </c>
      <c r="BG451" s="234">
        <f>IF(O451="zákl. přenesená",K451,0)</f>
        <v>0</v>
      </c>
      <c r="BH451" s="234">
        <f>IF(O451="sníž. přenesená",K451,0)</f>
        <v>0</v>
      </c>
      <c r="BI451" s="234">
        <f>IF(O451="nulová",K451,0)</f>
        <v>0</v>
      </c>
      <c r="BJ451" s="17" t="s">
        <v>85</v>
      </c>
      <c r="BK451" s="234">
        <f>ROUND(P451*H451,2)</f>
        <v>0</v>
      </c>
      <c r="BL451" s="17" t="s">
        <v>151</v>
      </c>
      <c r="BM451" s="233" t="s">
        <v>583</v>
      </c>
    </row>
    <row r="452" s="2" customFormat="1">
      <c r="A452" s="38"/>
      <c r="B452" s="39"/>
      <c r="C452" s="40"/>
      <c r="D452" s="235" t="s">
        <v>153</v>
      </c>
      <c r="E452" s="40"/>
      <c r="F452" s="236" t="s">
        <v>584</v>
      </c>
      <c r="G452" s="40"/>
      <c r="H452" s="40"/>
      <c r="I452" s="237"/>
      <c r="J452" s="237"/>
      <c r="K452" s="40"/>
      <c r="L452" s="40"/>
      <c r="M452" s="44"/>
      <c r="N452" s="238"/>
      <c r="O452" s="239"/>
      <c r="P452" s="91"/>
      <c r="Q452" s="91"/>
      <c r="R452" s="91"/>
      <c r="S452" s="91"/>
      <c r="T452" s="91"/>
      <c r="U452" s="91"/>
      <c r="V452" s="91"/>
      <c r="W452" s="91"/>
      <c r="X452" s="92"/>
      <c r="Y452" s="38"/>
      <c r="Z452" s="38"/>
      <c r="AA452" s="38"/>
      <c r="AB452" s="38"/>
      <c r="AC452" s="38"/>
      <c r="AD452" s="38"/>
      <c r="AE452" s="38"/>
      <c r="AT452" s="17" t="s">
        <v>153</v>
      </c>
      <c r="AU452" s="17" t="s">
        <v>87</v>
      </c>
    </row>
    <row r="453" s="2" customFormat="1">
      <c r="A453" s="38"/>
      <c r="B453" s="39"/>
      <c r="C453" s="40"/>
      <c r="D453" s="240" t="s">
        <v>155</v>
      </c>
      <c r="E453" s="40"/>
      <c r="F453" s="241" t="s">
        <v>585</v>
      </c>
      <c r="G453" s="40"/>
      <c r="H453" s="40"/>
      <c r="I453" s="237"/>
      <c r="J453" s="237"/>
      <c r="K453" s="40"/>
      <c r="L453" s="40"/>
      <c r="M453" s="44"/>
      <c r="N453" s="238"/>
      <c r="O453" s="239"/>
      <c r="P453" s="91"/>
      <c r="Q453" s="91"/>
      <c r="R453" s="91"/>
      <c r="S453" s="91"/>
      <c r="T453" s="91"/>
      <c r="U453" s="91"/>
      <c r="V453" s="91"/>
      <c r="W453" s="91"/>
      <c r="X453" s="92"/>
      <c r="Y453" s="38"/>
      <c r="Z453" s="38"/>
      <c r="AA453" s="38"/>
      <c r="AB453" s="38"/>
      <c r="AC453" s="38"/>
      <c r="AD453" s="38"/>
      <c r="AE453" s="38"/>
      <c r="AT453" s="17" t="s">
        <v>155</v>
      </c>
      <c r="AU453" s="17" t="s">
        <v>87</v>
      </c>
    </row>
    <row r="454" s="13" customFormat="1">
      <c r="A454" s="13"/>
      <c r="B454" s="242"/>
      <c r="C454" s="243"/>
      <c r="D454" s="235" t="s">
        <v>157</v>
      </c>
      <c r="E454" s="244" t="s">
        <v>1</v>
      </c>
      <c r="F454" s="245" t="s">
        <v>586</v>
      </c>
      <c r="G454" s="243"/>
      <c r="H454" s="246">
        <v>70</v>
      </c>
      <c r="I454" s="247"/>
      <c r="J454" s="247"/>
      <c r="K454" s="243"/>
      <c r="L454" s="243"/>
      <c r="M454" s="248"/>
      <c r="N454" s="249"/>
      <c r="O454" s="250"/>
      <c r="P454" s="250"/>
      <c r="Q454" s="250"/>
      <c r="R454" s="250"/>
      <c r="S454" s="250"/>
      <c r="T454" s="250"/>
      <c r="U454" s="250"/>
      <c r="V454" s="250"/>
      <c r="W454" s="250"/>
      <c r="X454" s="251"/>
      <c r="Y454" s="13"/>
      <c r="Z454" s="13"/>
      <c r="AA454" s="13"/>
      <c r="AB454" s="13"/>
      <c r="AC454" s="13"/>
      <c r="AD454" s="13"/>
      <c r="AE454" s="13"/>
      <c r="AT454" s="252" t="s">
        <v>157</v>
      </c>
      <c r="AU454" s="252" t="s">
        <v>87</v>
      </c>
      <c r="AV454" s="13" t="s">
        <v>87</v>
      </c>
      <c r="AW454" s="13" t="s">
        <v>5</v>
      </c>
      <c r="AX454" s="13" t="s">
        <v>77</v>
      </c>
      <c r="AY454" s="252" t="s">
        <v>144</v>
      </c>
    </row>
    <row r="455" s="14" customFormat="1">
      <c r="A455" s="14"/>
      <c r="B455" s="253"/>
      <c r="C455" s="254"/>
      <c r="D455" s="235" t="s">
        <v>157</v>
      </c>
      <c r="E455" s="255" t="s">
        <v>1</v>
      </c>
      <c r="F455" s="256" t="s">
        <v>159</v>
      </c>
      <c r="G455" s="254"/>
      <c r="H455" s="257">
        <v>70</v>
      </c>
      <c r="I455" s="258"/>
      <c r="J455" s="258"/>
      <c r="K455" s="254"/>
      <c r="L455" s="254"/>
      <c r="M455" s="259"/>
      <c r="N455" s="260"/>
      <c r="O455" s="261"/>
      <c r="P455" s="261"/>
      <c r="Q455" s="261"/>
      <c r="R455" s="261"/>
      <c r="S455" s="261"/>
      <c r="T455" s="261"/>
      <c r="U455" s="261"/>
      <c r="V455" s="261"/>
      <c r="W455" s="261"/>
      <c r="X455" s="262"/>
      <c r="Y455" s="14"/>
      <c r="Z455" s="14"/>
      <c r="AA455" s="14"/>
      <c r="AB455" s="14"/>
      <c r="AC455" s="14"/>
      <c r="AD455" s="14"/>
      <c r="AE455" s="14"/>
      <c r="AT455" s="263" t="s">
        <v>157</v>
      </c>
      <c r="AU455" s="263" t="s">
        <v>87</v>
      </c>
      <c r="AV455" s="14" t="s">
        <v>151</v>
      </c>
      <c r="AW455" s="14" t="s">
        <v>5</v>
      </c>
      <c r="AX455" s="14" t="s">
        <v>85</v>
      </c>
      <c r="AY455" s="263" t="s">
        <v>144</v>
      </c>
    </row>
    <row r="456" s="12" customFormat="1" ht="22.8" customHeight="1">
      <c r="A456" s="12"/>
      <c r="B456" s="204"/>
      <c r="C456" s="205"/>
      <c r="D456" s="206" t="s">
        <v>76</v>
      </c>
      <c r="E456" s="219" t="s">
        <v>587</v>
      </c>
      <c r="F456" s="219" t="s">
        <v>588</v>
      </c>
      <c r="G456" s="205"/>
      <c r="H456" s="205"/>
      <c r="I456" s="208"/>
      <c r="J456" s="208"/>
      <c r="K456" s="220">
        <f>BK456</f>
        <v>0</v>
      </c>
      <c r="L456" s="205"/>
      <c r="M456" s="210"/>
      <c r="N456" s="211"/>
      <c r="O456" s="212"/>
      <c r="P456" s="212"/>
      <c r="Q456" s="213">
        <f>SUM(Q457:Q471)</f>
        <v>0</v>
      </c>
      <c r="R456" s="213">
        <f>SUM(R457:R471)</f>
        <v>0</v>
      </c>
      <c r="S456" s="212"/>
      <c r="T456" s="214">
        <f>SUM(T457:T471)</f>
        <v>0</v>
      </c>
      <c r="U456" s="212"/>
      <c r="V456" s="214">
        <f>SUM(V457:V471)</f>
        <v>0</v>
      </c>
      <c r="W456" s="212"/>
      <c r="X456" s="215">
        <f>SUM(X457:X471)</f>
        <v>0</v>
      </c>
      <c r="Y456" s="12"/>
      <c r="Z456" s="12"/>
      <c r="AA456" s="12"/>
      <c r="AB456" s="12"/>
      <c r="AC456" s="12"/>
      <c r="AD456" s="12"/>
      <c r="AE456" s="12"/>
      <c r="AR456" s="216" t="s">
        <v>85</v>
      </c>
      <c r="AT456" s="217" t="s">
        <v>76</v>
      </c>
      <c r="AU456" s="217" t="s">
        <v>85</v>
      </c>
      <c r="AY456" s="216" t="s">
        <v>144</v>
      </c>
      <c r="BK456" s="218">
        <f>SUM(BK457:BK471)</f>
        <v>0</v>
      </c>
    </row>
    <row r="457" s="2" customFormat="1">
      <c r="A457" s="38"/>
      <c r="B457" s="39"/>
      <c r="C457" s="221" t="s">
        <v>589</v>
      </c>
      <c r="D457" s="221" t="s">
        <v>146</v>
      </c>
      <c r="E457" s="222" t="s">
        <v>590</v>
      </c>
      <c r="F457" s="223" t="s">
        <v>591</v>
      </c>
      <c r="G457" s="224" t="s">
        <v>286</v>
      </c>
      <c r="H457" s="225">
        <v>0.55000000000000004</v>
      </c>
      <c r="I457" s="226"/>
      <c r="J457" s="226"/>
      <c r="K457" s="227">
        <f>ROUND(P457*H457,2)</f>
        <v>0</v>
      </c>
      <c r="L457" s="223" t="s">
        <v>150</v>
      </c>
      <c r="M457" s="44"/>
      <c r="N457" s="228" t="s">
        <v>1</v>
      </c>
      <c r="O457" s="229" t="s">
        <v>40</v>
      </c>
      <c r="P457" s="230">
        <f>I457+J457</f>
        <v>0</v>
      </c>
      <c r="Q457" s="230">
        <f>ROUND(I457*H457,2)</f>
        <v>0</v>
      </c>
      <c r="R457" s="230">
        <f>ROUND(J457*H457,2)</f>
        <v>0</v>
      </c>
      <c r="S457" s="91"/>
      <c r="T457" s="231">
        <f>S457*H457</f>
        <v>0</v>
      </c>
      <c r="U457" s="231">
        <v>0</v>
      </c>
      <c r="V457" s="231">
        <f>U457*H457</f>
        <v>0</v>
      </c>
      <c r="W457" s="231">
        <v>0</v>
      </c>
      <c r="X457" s="232">
        <f>W457*H457</f>
        <v>0</v>
      </c>
      <c r="Y457" s="38"/>
      <c r="Z457" s="38"/>
      <c r="AA457" s="38"/>
      <c r="AB457" s="38"/>
      <c r="AC457" s="38"/>
      <c r="AD457" s="38"/>
      <c r="AE457" s="38"/>
      <c r="AR457" s="233" t="s">
        <v>151</v>
      </c>
      <c r="AT457" s="233" t="s">
        <v>146</v>
      </c>
      <c r="AU457" s="233" t="s">
        <v>87</v>
      </c>
      <c r="AY457" s="17" t="s">
        <v>144</v>
      </c>
      <c r="BE457" s="234">
        <f>IF(O457="základní",K457,0)</f>
        <v>0</v>
      </c>
      <c r="BF457" s="234">
        <f>IF(O457="snížená",K457,0)</f>
        <v>0</v>
      </c>
      <c r="BG457" s="234">
        <f>IF(O457="zákl. přenesená",K457,0)</f>
        <v>0</v>
      </c>
      <c r="BH457" s="234">
        <f>IF(O457="sníž. přenesená",K457,0)</f>
        <v>0</v>
      </c>
      <c r="BI457" s="234">
        <f>IF(O457="nulová",K457,0)</f>
        <v>0</v>
      </c>
      <c r="BJ457" s="17" t="s">
        <v>85</v>
      </c>
      <c r="BK457" s="234">
        <f>ROUND(P457*H457,2)</f>
        <v>0</v>
      </c>
      <c r="BL457" s="17" t="s">
        <v>151</v>
      </c>
      <c r="BM457" s="233" t="s">
        <v>592</v>
      </c>
    </row>
    <row r="458" s="2" customFormat="1">
      <c r="A458" s="38"/>
      <c r="B458" s="39"/>
      <c r="C458" s="40"/>
      <c r="D458" s="235" t="s">
        <v>153</v>
      </c>
      <c r="E458" s="40"/>
      <c r="F458" s="236" t="s">
        <v>593</v>
      </c>
      <c r="G458" s="40"/>
      <c r="H458" s="40"/>
      <c r="I458" s="237"/>
      <c r="J458" s="237"/>
      <c r="K458" s="40"/>
      <c r="L458" s="40"/>
      <c r="M458" s="44"/>
      <c r="N458" s="238"/>
      <c r="O458" s="239"/>
      <c r="P458" s="91"/>
      <c r="Q458" s="91"/>
      <c r="R458" s="91"/>
      <c r="S458" s="91"/>
      <c r="T458" s="91"/>
      <c r="U458" s="91"/>
      <c r="V458" s="91"/>
      <c r="W458" s="91"/>
      <c r="X458" s="92"/>
      <c r="Y458" s="38"/>
      <c r="Z458" s="38"/>
      <c r="AA458" s="38"/>
      <c r="AB458" s="38"/>
      <c r="AC458" s="38"/>
      <c r="AD458" s="38"/>
      <c r="AE458" s="38"/>
      <c r="AT458" s="17" t="s">
        <v>153</v>
      </c>
      <c r="AU458" s="17" t="s">
        <v>87</v>
      </c>
    </row>
    <row r="459" s="2" customFormat="1">
      <c r="A459" s="38"/>
      <c r="B459" s="39"/>
      <c r="C459" s="40"/>
      <c r="D459" s="240" t="s">
        <v>155</v>
      </c>
      <c r="E459" s="40"/>
      <c r="F459" s="241" t="s">
        <v>594</v>
      </c>
      <c r="G459" s="40"/>
      <c r="H459" s="40"/>
      <c r="I459" s="237"/>
      <c r="J459" s="237"/>
      <c r="K459" s="40"/>
      <c r="L459" s="40"/>
      <c r="M459" s="44"/>
      <c r="N459" s="238"/>
      <c r="O459" s="239"/>
      <c r="P459" s="91"/>
      <c r="Q459" s="91"/>
      <c r="R459" s="91"/>
      <c r="S459" s="91"/>
      <c r="T459" s="91"/>
      <c r="U459" s="91"/>
      <c r="V459" s="91"/>
      <c r="W459" s="91"/>
      <c r="X459" s="92"/>
      <c r="Y459" s="38"/>
      <c r="Z459" s="38"/>
      <c r="AA459" s="38"/>
      <c r="AB459" s="38"/>
      <c r="AC459" s="38"/>
      <c r="AD459" s="38"/>
      <c r="AE459" s="38"/>
      <c r="AT459" s="17" t="s">
        <v>155</v>
      </c>
      <c r="AU459" s="17" t="s">
        <v>87</v>
      </c>
    </row>
    <row r="460" s="13" customFormat="1">
      <c r="A460" s="13"/>
      <c r="B460" s="242"/>
      <c r="C460" s="243"/>
      <c r="D460" s="235" t="s">
        <v>157</v>
      </c>
      <c r="E460" s="244" t="s">
        <v>1</v>
      </c>
      <c r="F460" s="245" t="s">
        <v>595</v>
      </c>
      <c r="G460" s="243"/>
      <c r="H460" s="246">
        <v>0.55000000000000004</v>
      </c>
      <c r="I460" s="247"/>
      <c r="J460" s="247"/>
      <c r="K460" s="243"/>
      <c r="L460" s="243"/>
      <c r="M460" s="248"/>
      <c r="N460" s="249"/>
      <c r="O460" s="250"/>
      <c r="P460" s="250"/>
      <c r="Q460" s="250"/>
      <c r="R460" s="250"/>
      <c r="S460" s="250"/>
      <c r="T460" s="250"/>
      <c r="U460" s="250"/>
      <c r="V460" s="250"/>
      <c r="W460" s="250"/>
      <c r="X460" s="251"/>
      <c r="Y460" s="13"/>
      <c r="Z460" s="13"/>
      <c r="AA460" s="13"/>
      <c r="AB460" s="13"/>
      <c r="AC460" s="13"/>
      <c r="AD460" s="13"/>
      <c r="AE460" s="13"/>
      <c r="AT460" s="252" t="s">
        <v>157</v>
      </c>
      <c r="AU460" s="252" t="s">
        <v>87</v>
      </c>
      <c r="AV460" s="13" t="s">
        <v>87</v>
      </c>
      <c r="AW460" s="13" t="s">
        <v>5</v>
      </c>
      <c r="AX460" s="13" t="s">
        <v>77</v>
      </c>
      <c r="AY460" s="252" t="s">
        <v>144</v>
      </c>
    </row>
    <row r="461" s="14" customFormat="1">
      <c r="A461" s="14"/>
      <c r="B461" s="253"/>
      <c r="C461" s="254"/>
      <c r="D461" s="235" t="s">
        <v>157</v>
      </c>
      <c r="E461" s="255" t="s">
        <v>1</v>
      </c>
      <c r="F461" s="256" t="s">
        <v>159</v>
      </c>
      <c r="G461" s="254"/>
      <c r="H461" s="257">
        <v>0.55000000000000004</v>
      </c>
      <c r="I461" s="258"/>
      <c r="J461" s="258"/>
      <c r="K461" s="254"/>
      <c r="L461" s="254"/>
      <c r="M461" s="259"/>
      <c r="N461" s="260"/>
      <c r="O461" s="261"/>
      <c r="P461" s="261"/>
      <c r="Q461" s="261"/>
      <c r="R461" s="261"/>
      <c r="S461" s="261"/>
      <c r="T461" s="261"/>
      <c r="U461" s="261"/>
      <c r="V461" s="261"/>
      <c r="W461" s="261"/>
      <c r="X461" s="262"/>
      <c r="Y461" s="14"/>
      <c r="Z461" s="14"/>
      <c r="AA461" s="14"/>
      <c r="AB461" s="14"/>
      <c r="AC461" s="14"/>
      <c r="AD461" s="14"/>
      <c r="AE461" s="14"/>
      <c r="AT461" s="263" t="s">
        <v>157</v>
      </c>
      <c r="AU461" s="263" t="s">
        <v>87</v>
      </c>
      <c r="AV461" s="14" t="s">
        <v>151</v>
      </c>
      <c r="AW461" s="14" t="s">
        <v>5</v>
      </c>
      <c r="AX461" s="14" t="s">
        <v>85</v>
      </c>
      <c r="AY461" s="263" t="s">
        <v>144</v>
      </c>
    </row>
    <row r="462" s="2" customFormat="1" ht="24.15" customHeight="1">
      <c r="A462" s="38"/>
      <c r="B462" s="39"/>
      <c r="C462" s="221" t="s">
        <v>596</v>
      </c>
      <c r="D462" s="221" t="s">
        <v>146</v>
      </c>
      <c r="E462" s="222" t="s">
        <v>597</v>
      </c>
      <c r="F462" s="223" t="s">
        <v>598</v>
      </c>
      <c r="G462" s="224" t="s">
        <v>286</v>
      </c>
      <c r="H462" s="225">
        <v>1.45</v>
      </c>
      <c r="I462" s="226"/>
      <c r="J462" s="226"/>
      <c r="K462" s="227">
        <f>ROUND(P462*H462,2)</f>
        <v>0</v>
      </c>
      <c r="L462" s="223" t="s">
        <v>150</v>
      </c>
      <c r="M462" s="44"/>
      <c r="N462" s="228" t="s">
        <v>1</v>
      </c>
      <c r="O462" s="229" t="s">
        <v>40</v>
      </c>
      <c r="P462" s="230">
        <f>I462+J462</f>
        <v>0</v>
      </c>
      <c r="Q462" s="230">
        <f>ROUND(I462*H462,2)</f>
        <v>0</v>
      </c>
      <c r="R462" s="230">
        <f>ROUND(J462*H462,2)</f>
        <v>0</v>
      </c>
      <c r="S462" s="91"/>
      <c r="T462" s="231">
        <f>S462*H462</f>
        <v>0</v>
      </c>
      <c r="U462" s="231">
        <v>0</v>
      </c>
      <c r="V462" s="231">
        <f>U462*H462</f>
        <v>0</v>
      </c>
      <c r="W462" s="231">
        <v>0</v>
      </c>
      <c r="X462" s="232">
        <f>W462*H462</f>
        <v>0</v>
      </c>
      <c r="Y462" s="38"/>
      <c r="Z462" s="38"/>
      <c r="AA462" s="38"/>
      <c r="AB462" s="38"/>
      <c r="AC462" s="38"/>
      <c r="AD462" s="38"/>
      <c r="AE462" s="38"/>
      <c r="AR462" s="233" t="s">
        <v>151</v>
      </c>
      <c r="AT462" s="233" t="s">
        <v>146</v>
      </c>
      <c r="AU462" s="233" t="s">
        <v>87</v>
      </c>
      <c r="AY462" s="17" t="s">
        <v>144</v>
      </c>
      <c r="BE462" s="234">
        <f>IF(O462="základní",K462,0)</f>
        <v>0</v>
      </c>
      <c r="BF462" s="234">
        <f>IF(O462="snížená",K462,0)</f>
        <v>0</v>
      </c>
      <c r="BG462" s="234">
        <f>IF(O462="zákl. přenesená",K462,0)</f>
        <v>0</v>
      </c>
      <c r="BH462" s="234">
        <f>IF(O462="sníž. přenesená",K462,0)</f>
        <v>0</v>
      </c>
      <c r="BI462" s="234">
        <f>IF(O462="nulová",K462,0)</f>
        <v>0</v>
      </c>
      <c r="BJ462" s="17" t="s">
        <v>85</v>
      </c>
      <c r="BK462" s="234">
        <f>ROUND(P462*H462,2)</f>
        <v>0</v>
      </c>
      <c r="BL462" s="17" t="s">
        <v>151</v>
      </c>
      <c r="BM462" s="233" t="s">
        <v>599</v>
      </c>
    </row>
    <row r="463" s="2" customFormat="1">
      <c r="A463" s="38"/>
      <c r="B463" s="39"/>
      <c r="C463" s="40"/>
      <c r="D463" s="235" t="s">
        <v>153</v>
      </c>
      <c r="E463" s="40"/>
      <c r="F463" s="236" t="s">
        <v>600</v>
      </c>
      <c r="G463" s="40"/>
      <c r="H463" s="40"/>
      <c r="I463" s="237"/>
      <c r="J463" s="237"/>
      <c r="K463" s="40"/>
      <c r="L463" s="40"/>
      <c r="M463" s="44"/>
      <c r="N463" s="238"/>
      <c r="O463" s="239"/>
      <c r="P463" s="91"/>
      <c r="Q463" s="91"/>
      <c r="R463" s="91"/>
      <c r="S463" s="91"/>
      <c r="T463" s="91"/>
      <c r="U463" s="91"/>
      <c r="V463" s="91"/>
      <c r="W463" s="91"/>
      <c r="X463" s="92"/>
      <c r="Y463" s="38"/>
      <c r="Z463" s="38"/>
      <c r="AA463" s="38"/>
      <c r="AB463" s="38"/>
      <c r="AC463" s="38"/>
      <c r="AD463" s="38"/>
      <c r="AE463" s="38"/>
      <c r="AT463" s="17" t="s">
        <v>153</v>
      </c>
      <c r="AU463" s="17" t="s">
        <v>87</v>
      </c>
    </row>
    <row r="464" s="2" customFormat="1">
      <c r="A464" s="38"/>
      <c r="B464" s="39"/>
      <c r="C464" s="40"/>
      <c r="D464" s="240" t="s">
        <v>155</v>
      </c>
      <c r="E464" s="40"/>
      <c r="F464" s="241" t="s">
        <v>601</v>
      </c>
      <c r="G464" s="40"/>
      <c r="H464" s="40"/>
      <c r="I464" s="237"/>
      <c r="J464" s="237"/>
      <c r="K464" s="40"/>
      <c r="L464" s="40"/>
      <c r="M464" s="44"/>
      <c r="N464" s="238"/>
      <c r="O464" s="239"/>
      <c r="P464" s="91"/>
      <c r="Q464" s="91"/>
      <c r="R464" s="91"/>
      <c r="S464" s="91"/>
      <c r="T464" s="91"/>
      <c r="U464" s="91"/>
      <c r="V464" s="91"/>
      <c r="W464" s="91"/>
      <c r="X464" s="92"/>
      <c r="Y464" s="38"/>
      <c r="Z464" s="38"/>
      <c r="AA464" s="38"/>
      <c r="AB464" s="38"/>
      <c r="AC464" s="38"/>
      <c r="AD464" s="38"/>
      <c r="AE464" s="38"/>
      <c r="AT464" s="17" t="s">
        <v>155</v>
      </c>
      <c r="AU464" s="17" t="s">
        <v>87</v>
      </c>
    </row>
    <row r="465" s="13" customFormat="1">
      <c r="A465" s="13"/>
      <c r="B465" s="242"/>
      <c r="C465" s="243"/>
      <c r="D465" s="235" t="s">
        <v>157</v>
      </c>
      <c r="E465" s="244" t="s">
        <v>1</v>
      </c>
      <c r="F465" s="245" t="s">
        <v>602</v>
      </c>
      <c r="G465" s="243"/>
      <c r="H465" s="246">
        <v>1.45</v>
      </c>
      <c r="I465" s="247"/>
      <c r="J465" s="247"/>
      <c r="K465" s="243"/>
      <c r="L465" s="243"/>
      <c r="M465" s="248"/>
      <c r="N465" s="249"/>
      <c r="O465" s="250"/>
      <c r="P465" s="250"/>
      <c r="Q465" s="250"/>
      <c r="R465" s="250"/>
      <c r="S465" s="250"/>
      <c r="T465" s="250"/>
      <c r="U465" s="250"/>
      <c r="V465" s="250"/>
      <c r="W465" s="250"/>
      <c r="X465" s="251"/>
      <c r="Y465" s="13"/>
      <c r="Z465" s="13"/>
      <c r="AA465" s="13"/>
      <c r="AB465" s="13"/>
      <c r="AC465" s="13"/>
      <c r="AD465" s="13"/>
      <c r="AE465" s="13"/>
      <c r="AT465" s="252" t="s">
        <v>157</v>
      </c>
      <c r="AU465" s="252" t="s">
        <v>87</v>
      </c>
      <c r="AV465" s="13" t="s">
        <v>87</v>
      </c>
      <c r="AW465" s="13" t="s">
        <v>5</v>
      </c>
      <c r="AX465" s="13" t="s">
        <v>77</v>
      </c>
      <c r="AY465" s="252" t="s">
        <v>144</v>
      </c>
    </row>
    <row r="466" s="14" customFormat="1">
      <c r="A466" s="14"/>
      <c r="B466" s="253"/>
      <c r="C466" s="254"/>
      <c r="D466" s="235" t="s">
        <v>157</v>
      </c>
      <c r="E466" s="255" t="s">
        <v>1</v>
      </c>
      <c r="F466" s="256" t="s">
        <v>159</v>
      </c>
      <c r="G466" s="254"/>
      <c r="H466" s="257">
        <v>1.45</v>
      </c>
      <c r="I466" s="258"/>
      <c r="J466" s="258"/>
      <c r="K466" s="254"/>
      <c r="L466" s="254"/>
      <c r="M466" s="259"/>
      <c r="N466" s="260"/>
      <c r="O466" s="261"/>
      <c r="P466" s="261"/>
      <c r="Q466" s="261"/>
      <c r="R466" s="261"/>
      <c r="S466" s="261"/>
      <c r="T466" s="261"/>
      <c r="U466" s="261"/>
      <c r="V466" s="261"/>
      <c r="W466" s="261"/>
      <c r="X466" s="262"/>
      <c r="Y466" s="14"/>
      <c r="Z466" s="14"/>
      <c r="AA466" s="14"/>
      <c r="AB466" s="14"/>
      <c r="AC466" s="14"/>
      <c r="AD466" s="14"/>
      <c r="AE466" s="14"/>
      <c r="AT466" s="263" t="s">
        <v>157</v>
      </c>
      <c r="AU466" s="263" t="s">
        <v>87</v>
      </c>
      <c r="AV466" s="14" t="s">
        <v>151</v>
      </c>
      <c r="AW466" s="14" t="s">
        <v>5</v>
      </c>
      <c r="AX466" s="14" t="s">
        <v>85</v>
      </c>
      <c r="AY466" s="263" t="s">
        <v>144</v>
      </c>
    </row>
    <row r="467" s="2" customFormat="1" ht="33" customHeight="1">
      <c r="A467" s="38"/>
      <c r="B467" s="39"/>
      <c r="C467" s="221" t="s">
        <v>603</v>
      </c>
      <c r="D467" s="221" t="s">
        <v>146</v>
      </c>
      <c r="E467" s="222" t="s">
        <v>604</v>
      </c>
      <c r="F467" s="223" t="s">
        <v>605</v>
      </c>
      <c r="G467" s="224" t="s">
        <v>286</v>
      </c>
      <c r="H467" s="225">
        <v>1.45</v>
      </c>
      <c r="I467" s="226"/>
      <c r="J467" s="226"/>
      <c r="K467" s="227">
        <f>ROUND(P467*H467,2)</f>
        <v>0</v>
      </c>
      <c r="L467" s="223" t="s">
        <v>150</v>
      </c>
      <c r="M467" s="44"/>
      <c r="N467" s="228" t="s">
        <v>1</v>
      </c>
      <c r="O467" s="229" t="s">
        <v>40</v>
      </c>
      <c r="P467" s="230">
        <f>I467+J467</f>
        <v>0</v>
      </c>
      <c r="Q467" s="230">
        <f>ROUND(I467*H467,2)</f>
        <v>0</v>
      </c>
      <c r="R467" s="230">
        <f>ROUND(J467*H467,2)</f>
        <v>0</v>
      </c>
      <c r="S467" s="91"/>
      <c r="T467" s="231">
        <f>S467*H467</f>
        <v>0</v>
      </c>
      <c r="U467" s="231">
        <v>0</v>
      </c>
      <c r="V467" s="231">
        <f>U467*H467</f>
        <v>0</v>
      </c>
      <c r="W467" s="231">
        <v>0</v>
      </c>
      <c r="X467" s="232">
        <f>W467*H467</f>
        <v>0</v>
      </c>
      <c r="Y467" s="38"/>
      <c r="Z467" s="38"/>
      <c r="AA467" s="38"/>
      <c r="AB467" s="38"/>
      <c r="AC467" s="38"/>
      <c r="AD467" s="38"/>
      <c r="AE467" s="38"/>
      <c r="AR467" s="233" t="s">
        <v>151</v>
      </c>
      <c r="AT467" s="233" t="s">
        <v>146</v>
      </c>
      <c r="AU467" s="233" t="s">
        <v>87</v>
      </c>
      <c r="AY467" s="17" t="s">
        <v>144</v>
      </c>
      <c r="BE467" s="234">
        <f>IF(O467="základní",K467,0)</f>
        <v>0</v>
      </c>
      <c r="BF467" s="234">
        <f>IF(O467="snížená",K467,0)</f>
        <v>0</v>
      </c>
      <c r="BG467" s="234">
        <f>IF(O467="zákl. přenesená",K467,0)</f>
        <v>0</v>
      </c>
      <c r="BH467" s="234">
        <f>IF(O467="sníž. přenesená",K467,0)</f>
        <v>0</v>
      </c>
      <c r="BI467" s="234">
        <f>IF(O467="nulová",K467,0)</f>
        <v>0</v>
      </c>
      <c r="BJ467" s="17" t="s">
        <v>85</v>
      </c>
      <c r="BK467" s="234">
        <f>ROUND(P467*H467,2)</f>
        <v>0</v>
      </c>
      <c r="BL467" s="17" t="s">
        <v>151</v>
      </c>
      <c r="BM467" s="233" t="s">
        <v>606</v>
      </c>
    </row>
    <row r="468" s="2" customFormat="1">
      <c r="A468" s="38"/>
      <c r="B468" s="39"/>
      <c r="C468" s="40"/>
      <c r="D468" s="235" t="s">
        <v>153</v>
      </c>
      <c r="E468" s="40"/>
      <c r="F468" s="236" t="s">
        <v>607</v>
      </c>
      <c r="G468" s="40"/>
      <c r="H468" s="40"/>
      <c r="I468" s="237"/>
      <c r="J468" s="237"/>
      <c r="K468" s="40"/>
      <c r="L468" s="40"/>
      <c r="M468" s="44"/>
      <c r="N468" s="238"/>
      <c r="O468" s="239"/>
      <c r="P468" s="91"/>
      <c r="Q468" s="91"/>
      <c r="R468" s="91"/>
      <c r="S468" s="91"/>
      <c r="T468" s="91"/>
      <c r="U468" s="91"/>
      <c r="V468" s="91"/>
      <c r="W468" s="91"/>
      <c r="X468" s="92"/>
      <c r="Y468" s="38"/>
      <c r="Z468" s="38"/>
      <c r="AA468" s="38"/>
      <c r="AB468" s="38"/>
      <c r="AC468" s="38"/>
      <c r="AD468" s="38"/>
      <c r="AE468" s="38"/>
      <c r="AT468" s="17" t="s">
        <v>153</v>
      </c>
      <c r="AU468" s="17" t="s">
        <v>87</v>
      </c>
    </row>
    <row r="469" s="2" customFormat="1">
      <c r="A469" s="38"/>
      <c r="B469" s="39"/>
      <c r="C469" s="40"/>
      <c r="D469" s="240" t="s">
        <v>155</v>
      </c>
      <c r="E469" s="40"/>
      <c r="F469" s="241" t="s">
        <v>608</v>
      </c>
      <c r="G469" s="40"/>
      <c r="H469" s="40"/>
      <c r="I469" s="237"/>
      <c r="J469" s="237"/>
      <c r="K469" s="40"/>
      <c r="L469" s="40"/>
      <c r="M469" s="44"/>
      <c r="N469" s="238"/>
      <c r="O469" s="239"/>
      <c r="P469" s="91"/>
      <c r="Q469" s="91"/>
      <c r="R469" s="91"/>
      <c r="S469" s="91"/>
      <c r="T469" s="91"/>
      <c r="U469" s="91"/>
      <c r="V469" s="91"/>
      <c r="W469" s="91"/>
      <c r="X469" s="92"/>
      <c r="Y469" s="38"/>
      <c r="Z469" s="38"/>
      <c r="AA469" s="38"/>
      <c r="AB469" s="38"/>
      <c r="AC469" s="38"/>
      <c r="AD469" s="38"/>
      <c r="AE469" s="38"/>
      <c r="AT469" s="17" t="s">
        <v>155</v>
      </c>
      <c r="AU469" s="17" t="s">
        <v>87</v>
      </c>
    </row>
    <row r="470" s="13" customFormat="1">
      <c r="A470" s="13"/>
      <c r="B470" s="242"/>
      <c r="C470" s="243"/>
      <c r="D470" s="235" t="s">
        <v>157</v>
      </c>
      <c r="E470" s="244" t="s">
        <v>1</v>
      </c>
      <c r="F470" s="245" t="s">
        <v>602</v>
      </c>
      <c r="G470" s="243"/>
      <c r="H470" s="246">
        <v>1.45</v>
      </c>
      <c r="I470" s="247"/>
      <c r="J470" s="247"/>
      <c r="K470" s="243"/>
      <c r="L470" s="243"/>
      <c r="M470" s="248"/>
      <c r="N470" s="249"/>
      <c r="O470" s="250"/>
      <c r="P470" s="250"/>
      <c r="Q470" s="250"/>
      <c r="R470" s="250"/>
      <c r="S470" s="250"/>
      <c r="T470" s="250"/>
      <c r="U470" s="250"/>
      <c r="V470" s="250"/>
      <c r="W470" s="250"/>
      <c r="X470" s="251"/>
      <c r="Y470" s="13"/>
      <c r="Z470" s="13"/>
      <c r="AA470" s="13"/>
      <c r="AB470" s="13"/>
      <c r="AC470" s="13"/>
      <c r="AD470" s="13"/>
      <c r="AE470" s="13"/>
      <c r="AT470" s="252" t="s">
        <v>157</v>
      </c>
      <c r="AU470" s="252" t="s">
        <v>87</v>
      </c>
      <c r="AV470" s="13" t="s">
        <v>87</v>
      </c>
      <c r="AW470" s="13" t="s">
        <v>5</v>
      </c>
      <c r="AX470" s="13" t="s">
        <v>77</v>
      </c>
      <c r="AY470" s="252" t="s">
        <v>144</v>
      </c>
    </row>
    <row r="471" s="14" customFormat="1">
      <c r="A471" s="14"/>
      <c r="B471" s="253"/>
      <c r="C471" s="254"/>
      <c r="D471" s="235" t="s">
        <v>157</v>
      </c>
      <c r="E471" s="255" t="s">
        <v>1</v>
      </c>
      <c r="F471" s="256" t="s">
        <v>159</v>
      </c>
      <c r="G471" s="254"/>
      <c r="H471" s="257">
        <v>1.45</v>
      </c>
      <c r="I471" s="258"/>
      <c r="J471" s="258"/>
      <c r="K471" s="254"/>
      <c r="L471" s="254"/>
      <c r="M471" s="259"/>
      <c r="N471" s="260"/>
      <c r="O471" s="261"/>
      <c r="P471" s="261"/>
      <c r="Q471" s="261"/>
      <c r="R471" s="261"/>
      <c r="S471" s="261"/>
      <c r="T471" s="261"/>
      <c r="U471" s="261"/>
      <c r="V471" s="261"/>
      <c r="W471" s="261"/>
      <c r="X471" s="262"/>
      <c r="Y471" s="14"/>
      <c r="Z471" s="14"/>
      <c r="AA471" s="14"/>
      <c r="AB471" s="14"/>
      <c r="AC471" s="14"/>
      <c r="AD471" s="14"/>
      <c r="AE471" s="14"/>
      <c r="AT471" s="263" t="s">
        <v>157</v>
      </c>
      <c r="AU471" s="263" t="s">
        <v>87</v>
      </c>
      <c r="AV471" s="14" t="s">
        <v>151</v>
      </c>
      <c r="AW471" s="14" t="s">
        <v>5</v>
      </c>
      <c r="AX471" s="14" t="s">
        <v>85</v>
      </c>
      <c r="AY471" s="263" t="s">
        <v>144</v>
      </c>
    </row>
    <row r="472" s="12" customFormat="1" ht="25.92" customHeight="1">
      <c r="A472" s="12"/>
      <c r="B472" s="204"/>
      <c r="C472" s="205"/>
      <c r="D472" s="206" t="s">
        <v>76</v>
      </c>
      <c r="E472" s="207" t="s">
        <v>609</v>
      </c>
      <c r="F472" s="207" t="s">
        <v>610</v>
      </c>
      <c r="G472" s="205"/>
      <c r="H472" s="205"/>
      <c r="I472" s="208"/>
      <c r="J472" s="208"/>
      <c r="K472" s="209">
        <f>BK472</f>
        <v>0</v>
      </c>
      <c r="L472" s="205"/>
      <c r="M472" s="210"/>
      <c r="N472" s="211"/>
      <c r="O472" s="212"/>
      <c r="P472" s="212"/>
      <c r="Q472" s="213">
        <f>Q473</f>
        <v>0</v>
      </c>
      <c r="R472" s="213">
        <f>R473</f>
        <v>0</v>
      </c>
      <c r="S472" s="212"/>
      <c r="T472" s="214">
        <f>T473</f>
        <v>0</v>
      </c>
      <c r="U472" s="212"/>
      <c r="V472" s="214">
        <f>V473</f>
        <v>0</v>
      </c>
      <c r="W472" s="212"/>
      <c r="X472" s="215">
        <f>X473</f>
        <v>0</v>
      </c>
      <c r="Y472" s="12"/>
      <c r="Z472" s="12"/>
      <c r="AA472" s="12"/>
      <c r="AB472" s="12"/>
      <c r="AC472" s="12"/>
      <c r="AD472" s="12"/>
      <c r="AE472" s="12"/>
      <c r="AR472" s="216" t="s">
        <v>87</v>
      </c>
      <c r="AT472" s="217" t="s">
        <v>76</v>
      </c>
      <c r="AU472" s="217" t="s">
        <v>77</v>
      </c>
      <c r="AY472" s="216" t="s">
        <v>144</v>
      </c>
      <c r="BK472" s="218">
        <f>BK473</f>
        <v>0</v>
      </c>
    </row>
    <row r="473" s="12" customFormat="1" ht="22.8" customHeight="1">
      <c r="A473" s="12"/>
      <c r="B473" s="204"/>
      <c r="C473" s="205"/>
      <c r="D473" s="206" t="s">
        <v>76</v>
      </c>
      <c r="E473" s="219" t="s">
        <v>611</v>
      </c>
      <c r="F473" s="219" t="s">
        <v>612</v>
      </c>
      <c r="G473" s="205"/>
      <c r="H473" s="205"/>
      <c r="I473" s="208"/>
      <c r="J473" s="208"/>
      <c r="K473" s="220">
        <f>BK473</f>
        <v>0</v>
      </c>
      <c r="L473" s="205"/>
      <c r="M473" s="210"/>
      <c r="N473" s="211"/>
      <c r="O473" s="212"/>
      <c r="P473" s="212"/>
      <c r="Q473" s="213">
        <f>SUM(Q474:Q476)</f>
        <v>0</v>
      </c>
      <c r="R473" s="213">
        <f>SUM(R474:R476)</f>
        <v>0</v>
      </c>
      <c r="S473" s="212"/>
      <c r="T473" s="214">
        <f>SUM(T474:T476)</f>
        <v>0</v>
      </c>
      <c r="U473" s="212"/>
      <c r="V473" s="214">
        <f>SUM(V474:V476)</f>
        <v>0</v>
      </c>
      <c r="W473" s="212"/>
      <c r="X473" s="215">
        <f>SUM(X474:X476)</f>
        <v>0</v>
      </c>
      <c r="Y473" s="12"/>
      <c r="Z473" s="12"/>
      <c r="AA473" s="12"/>
      <c r="AB473" s="12"/>
      <c r="AC473" s="12"/>
      <c r="AD473" s="12"/>
      <c r="AE473" s="12"/>
      <c r="AR473" s="216" t="s">
        <v>87</v>
      </c>
      <c r="AT473" s="217" t="s">
        <v>76</v>
      </c>
      <c r="AU473" s="217" t="s">
        <v>85</v>
      </c>
      <c r="AY473" s="216" t="s">
        <v>144</v>
      </c>
      <c r="BK473" s="218">
        <f>SUM(BK474:BK476)</f>
        <v>0</v>
      </c>
    </row>
    <row r="474" s="2" customFormat="1" ht="16.5" customHeight="1">
      <c r="A474" s="38"/>
      <c r="B474" s="39"/>
      <c r="C474" s="221" t="s">
        <v>613</v>
      </c>
      <c r="D474" s="221" t="s">
        <v>146</v>
      </c>
      <c r="E474" s="222" t="s">
        <v>614</v>
      </c>
      <c r="F474" s="223" t="s">
        <v>615</v>
      </c>
      <c r="G474" s="224" t="s">
        <v>616</v>
      </c>
      <c r="H474" s="225">
        <v>4</v>
      </c>
      <c r="I474" s="226"/>
      <c r="J474" s="226"/>
      <c r="K474" s="227">
        <f>ROUND(P474*H474,2)</f>
        <v>0</v>
      </c>
      <c r="L474" s="223" t="s">
        <v>1</v>
      </c>
      <c r="M474" s="44"/>
      <c r="N474" s="228" t="s">
        <v>1</v>
      </c>
      <c r="O474" s="229" t="s">
        <v>40</v>
      </c>
      <c r="P474" s="230">
        <f>I474+J474</f>
        <v>0</v>
      </c>
      <c r="Q474" s="230">
        <f>ROUND(I474*H474,2)</f>
        <v>0</v>
      </c>
      <c r="R474" s="230">
        <f>ROUND(J474*H474,2)</f>
        <v>0</v>
      </c>
      <c r="S474" s="91"/>
      <c r="T474" s="231">
        <f>S474*H474</f>
        <v>0</v>
      </c>
      <c r="U474" s="231">
        <v>0</v>
      </c>
      <c r="V474" s="231">
        <f>U474*H474</f>
        <v>0</v>
      </c>
      <c r="W474" s="231">
        <v>0</v>
      </c>
      <c r="X474" s="232">
        <f>W474*H474</f>
        <v>0</v>
      </c>
      <c r="Y474" s="38"/>
      <c r="Z474" s="38"/>
      <c r="AA474" s="38"/>
      <c r="AB474" s="38"/>
      <c r="AC474" s="38"/>
      <c r="AD474" s="38"/>
      <c r="AE474" s="38"/>
      <c r="AR474" s="233" t="s">
        <v>254</v>
      </c>
      <c r="AT474" s="233" t="s">
        <v>146</v>
      </c>
      <c r="AU474" s="233" t="s">
        <v>87</v>
      </c>
      <c r="AY474" s="17" t="s">
        <v>144</v>
      </c>
      <c r="BE474" s="234">
        <f>IF(O474="základní",K474,0)</f>
        <v>0</v>
      </c>
      <c r="BF474" s="234">
        <f>IF(O474="snížená",K474,0)</f>
        <v>0</v>
      </c>
      <c r="BG474" s="234">
        <f>IF(O474="zákl. přenesená",K474,0)</f>
        <v>0</v>
      </c>
      <c r="BH474" s="234">
        <f>IF(O474="sníž. přenesená",K474,0)</f>
        <v>0</v>
      </c>
      <c r="BI474" s="234">
        <f>IF(O474="nulová",K474,0)</f>
        <v>0</v>
      </c>
      <c r="BJ474" s="17" t="s">
        <v>85</v>
      </c>
      <c r="BK474" s="234">
        <f>ROUND(P474*H474,2)</f>
        <v>0</v>
      </c>
      <c r="BL474" s="17" t="s">
        <v>254</v>
      </c>
      <c r="BM474" s="233" t="s">
        <v>617</v>
      </c>
    </row>
    <row r="475" s="2" customFormat="1">
      <c r="A475" s="38"/>
      <c r="B475" s="39"/>
      <c r="C475" s="40"/>
      <c r="D475" s="235" t="s">
        <v>153</v>
      </c>
      <c r="E475" s="40"/>
      <c r="F475" s="236" t="s">
        <v>615</v>
      </c>
      <c r="G475" s="40"/>
      <c r="H475" s="40"/>
      <c r="I475" s="237"/>
      <c r="J475" s="237"/>
      <c r="K475" s="40"/>
      <c r="L475" s="40"/>
      <c r="M475" s="44"/>
      <c r="N475" s="238"/>
      <c r="O475" s="239"/>
      <c r="P475" s="91"/>
      <c r="Q475" s="91"/>
      <c r="R475" s="91"/>
      <c r="S475" s="91"/>
      <c r="T475" s="91"/>
      <c r="U475" s="91"/>
      <c r="V475" s="91"/>
      <c r="W475" s="91"/>
      <c r="X475" s="92"/>
      <c r="Y475" s="38"/>
      <c r="Z475" s="38"/>
      <c r="AA475" s="38"/>
      <c r="AB475" s="38"/>
      <c r="AC475" s="38"/>
      <c r="AD475" s="38"/>
      <c r="AE475" s="38"/>
      <c r="AT475" s="17" t="s">
        <v>153</v>
      </c>
      <c r="AU475" s="17" t="s">
        <v>87</v>
      </c>
    </row>
    <row r="476" s="13" customFormat="1">
      <c r="A476" s="13"/>
      <c r="B476" s="242"/>
      <c r="C476" s="243"/>
      <c r="D476" s="235" t="s">
        <v>157</v>
      </c>
      <c r="E476" s="244" t="s">
        <v>1</v>
      </c>
      <c r="F476" s="245" t="s">
        <v>618</v>
      </c>
      <c r="G476" s="243"/>
      <c r="H476" s="246">
        <v>4</v>
      </c>
      <c r="I476" s="247"/>
      <c r="J476" s="247"/>
      <c r="K476" s="243"/>
      <c r="L476" s="243"/>
      <c r="M476" s="248"/>
      <c r="N476" s="249"/>
      <c r="O476" s="250"/>
      <c r="P476" s="250"/>
      <c r="Q476" s="250"/>
      <c r="R476" s="250"/>
      <c r="S476" s="250"/>
      <c r="T476" s="250"/>
      <c r="U476" s="250"/>
      <c r="V476" s="250"/>
      <c r="W476" s="250"/>
      <c r="X476" s="251"/>
      <c r="Y476" s="13"/>
      <c r="Z476" s="13"/>
      <c r="AA476" s="13"/>
      <c r="AB476" s="13"/>
      <c r="AC476" s="13"/>
      <c r="AD476" s="13"/>
      <c r="AE476" s="13"/>
      <c r="AT476" s="252" t="s">
        <v>157</v>
      </c>
      <c r="AU476" s="252" t="s">
        <v>87</v>
      </c>
      <c r="AV476" s="13" t="s">
        <v>87</v>
      </c>
      <c r="AW476" s="13" t="s">
        <v>5</v>
      </c>
      <c r="AX476" s="13" t="s">
        <v>85</v>
      </c>
      <c r="AY476" s="252" t="s">
        <v>144</v>
      </c>
    </row>
    <row r="477" s="12" customFormat="1" ht="25.92" customHeight="1">
      <c r="A477" s="12"/>
      <c r="B477" s="204"/>
      <c r="C477" s="205"/>
      <c r="D477" s="206" t="s">
        <v>76</v>
      </c>
      <c r="E477" s="207" t="s">
        <v>343</v>
      </c>
      <c r="F477" s="207" t="s">
        <v>619</v>
      </c>
      <c r="G477" s="205"/>
      <c r="H477" s="205"/>
      <c r="I477" s="208"/>
      <c r="J477" s="208"/>
      <c r="K477" s="209">
        <f>BK477</f>
        <v>0</v>
      </c>
      <c r="L477" s="205"/>
      <c r="M477" s="210"/>
      <c r="N477" s="211"/>
      <c r="O477" s="212"/>
      <c r="P477" s="212"/>
      <c r="Q477" s="213">
        <f>Q478+Q483</f>
        <v>0</v>
      </c>
      <c r="R477" s="213">
        <f>R478+R483</f>
        <v>0</v>
      </c>
      <c r="S477" s="212"/>
      <c r="T477" s="214">
        <f>T478+T483</f>
        <v>0</v>
      </c>
      <c r="U477" s="212"/>
      <c r="V477" s="214">
        <f>V478+V483</f>
        <v>2.0292338320000001</v>
      </c>
      <c r="W477" s="212"/>
      <c r="X477" s="215">
        <f>X478+X483</f>
        <v>0</v>
      </c>
      <c r="Y477" s="12"/>
      <c r="Z477" s="12"/>
      <c r="AA477" s="12"/>
      <c r="AB477" s="12"/>
      <c r="AC477" s="12"/>
      <c r="AD477" s="12"/>
      <c r="AE477" s="12"/>
      <c r="AR477" s="216" t="s">
        <v>166</v>
      </c>
      <c r="AT477" s="217" t="s">
        <v>76</v>
      </c>
      <c r="AU477" s="217" t="s">
        <v>77</v>
      </c>
      <c r="AY477" s="216" t="s">
        <v>144</v>
      </c>
      <c r="BK477" s="218">
        <f>BK478+BK483</f>
        <v>0</v>
      </c>
    </row>
    <row r="478" s="12" customFormat="1" ht="22.8" customHeight="1">
      <c r="A478" s="12"/>
      <c r="B478" s="204"/>
      <c r="C478" s="205"/>
      <c r="D478" s="206" t="s">
        <v>76</v>
      </c>
      <c r="E478" s="219" t="s">
        <v>620</v>
      </c>
      <c r="F478" s="219" t="s">
        <v>621</v>
      </c>
      <c r="G478" s="205"/>
      <c r="H478" s="205"/>
      <c r="I478" s="208"/>
      <c r="J478" s="208"/>
      <c r="K478" s="220">
        <f>BK478</f>
        <v>0</v>
      </c>
      <c r="L478" s="205"/>
      <c r="M478" s="210"/>
      <c r="N478" s="211"/>
      <c r="O478" s="212"/>
      <c r="P478" s="212"/>
      <c r="Q478" s="213">
        <f>SUM(Q479:Q482)</f>
        <v>0</v>
      </c>
      <c r="R478" s="213">
        <f>SUM(R479:R482)</f>
        <v>0</v>
      </c>
      <c r="S478" s="212"/>
      <c r="T478" s="214">
        <f>SUM(T479:T482)</f>
        <v>0</v>
      </c>
      <c r="U478" s="212"/>
      <c r="V478" s="214">
        <f>SUM(V479:V482)</f>
        <v>0</v>
      </c>
      <c r="W478" s="212"/>
      <c r="X478" s="215">
        <f>SUM(X479:X482)</f>
        <v>0</v>
      </c>
      <c r="Y478" s="12"/>
      <c r="Z478" s="12"/>
      <c r="AA478" s="12"/>
      <c r="AB478" s="12"/>
      <c r="AC478" s="12"/>
      <c r="AD478" s="12"/>
      <c r="AE478" s="12"/>
      <c r="AR478" s="216" t="s">
        <v>166</v>
      </c>
      <c r="AT478" s="217" t="s">
        <v>76</v>
      </c>
      <c r="AU478" s="217" t="s">
        <v>85</v>
      </c>
      <c r="AY478" s="216" t="s">
        <v>144</v>
      </c>
      <c r="BK478" s="218">
        <f>SUM(BK479:BK482)</f>
        <v>0</v>
      </c>
    </row>
    <row r="479" s="2" customFormat="1" ht="24.15" customHeight="1">
      <c r="A479" s="38"/>
      <c r="B479" s="39"/>
      <c r="C479" s="221" t="s">
        <v>622</v>
      </c>
      <c r="D479" s="221" t="s">
        <v>146</v>
      </c>
      <c r="E479" s="222" t="s">
        <v>623</v>
      </c>
      <c r="F479" s="223" t="s">
        <v>624</v>
      </c>
      <c r="G479" s="224" t="s">
        <v>202</v>
      </c>
      <c r="H479" s="225">
        <v>20</v>
      </c>
      <c r="I479" s="226"/>
      <c r="J479" s="226"/>
      <c r="K479" s="227">
        <f>ROUND(P479*H479,2)</f>
        <v>0</v>
      </c>
      <c r="L479" s="223" t="s">
        <v>1</v>
      </c>
      <c r="M479" s="44"/>
      <c r="N479" s="228" t="s">
        <v>1</v>
      </c>
      <c r="O479" s="229" t="s">
        <v>40</v>
      </c>
      <c r="P479" s="230">
        <f>I479+J479</f>
        <v>0</v>
      </c>
      <c r="Q479" s="230">
        <f>ROUND(I479*H479,2)</f>
        <v>0</v>
      </c>
      <c r="R479" s="230">
        <f>ROUND(J479*H479,2)</f>
        <v>0</v>
      </c>
      <c r="S479" s="91"/>
      <c r="T479" s="231">
        <f>S479*H479</f>
        <v>0</v>
      </c>
      <c r="U479" s="231">
        <v>0</v>
      </c>
      <c r="V479" s="231">
        <f>U479*H479</f>
        <v>0</v>
      </c>
      <c r="W479" s="231">
        <v>0</v>
      </c>
      <c r="X479" s="232">
        <f>W479*H479</f>
        <v>0</v>
      </c>
      <c r="Y479" s="38"/>
      <c r="Z479" s="38"/>
      <c r="AA479" s="38"/>
      <c r="AB479" s="38"/>
      <c r="AC479" s="38"/>
      <c r="AD479" s="38"/>
      <c r="AE479" s="38"/>
      <c r="AR479" s="233" t="s">
        <v>332</v>
      </c>
      <c r="AT479" s="233" t="s">
        <v>146</v>
      </c>
      <c r="AU479" s="233" t="s">
        <v>87</v>
      </c>
      <c r="AY479" s="17" t="s">
        <v>144</v>
      </c>
      <c r="BE479" s="234">
        <f>IF(O479="základní",K479,0)</f>
        <v>0</v>
      </c>
      <c r="BF479" s="234">
        <f>IF(O479="snížená",K479,0)</f>
        <v>0</v>
      </c>
      <c r="BG479" s="234">
        <f>IF(O479="zákl. přenesená",K479,0)</f>
        <v>0</v>
      </c>
      <c r="BH479" s="234">
        <f>IF(O479="sníž. přenesená",K479,0)</f>
        <v>0</v>
      </c>
      <c r="BI479" s="234">
        <f>IF(O479="nulová",K479,0)</f>
        <v>0</v>
      </c>
      <c r="BJ479" s="17" t="s">
        <v>85</v>
      </c>
      <c r="BK479" s="234">
        <f>ROUND(P479*H479,2)</f>
        <v>0</v>
      </c>
      <c r="BL479" s="17" t="s">
        <v>332</v>
      </c>
      <c r="BM479" s="233" t="s">
        <v>625</v>
      </c>
    </row>
    <row r="480" s="2" customFormat="1">
      <c r="A480" s="38"/>
      <c r="B480" s="39"/>
      <c r="C480" s="40"/>
      <c r="D480" s="235" t="s">
        <v>153</v>
      </c>
      <c r="E480" s="40"/>
      <c r="F480" s="236" t="s">
        <v>626</v>
      </c>
      <c r="G480" s="40"/>
      <c r="H480" s="40"/>
      <c r="I480" s="237"/>
      <c r="J480" s="237"/>
      <c r="K480" s="40"/>
      <c r="L480" s="40"/>
      <c r="M480" s="44"/>
      <c r="N480" s="238"/>
      <c r="O480" s="239"/>
      <c r="P480" s="91"/>
      <c r="Q480" s="91"/>
      <c r="R480" s="91"/>
      <c r="S480" s="91"/>
      <c r="T480" s="91"/>
      <c r="U480" s="91"/>
      <c r="V480" s="91"/>
      <c r="W480" s="91"/>
      <c r="X480" s="92"/>
      <c r="Y480" s="38"/>
      <c r="Z480" s="38"/>
      <c r="AA480" s="38"/>
      <c r="AB480" s="38"/>
      <c r="AC480" s="38"/>
      <c r="AD480" s="38"/>
      <c r="AE480" s="38"/>
      <c r="AT480" s="17" t="s">
        <v>153</v>
      </c>
      <c r="AU480" s="17" t="s">
        <v>87</v>
      </c>
    </row>
    <row r="481" s="13" customFormat="1">
      <c r="A481" s="13"/>
      <c r="B481" s="242"/>
      <c r="C481" s="243"/>
      <c r="D481" s="235" t="s">
        <v>157</v>
      </c>
      <c r="E481" s="244" t="s">
        <v>1</v>
      </c>
      <c r="F481" s="245" t="s">
        <v>627</v>
      </c>
      <c r="G481" s="243"/>
      <c r="H481" s="246">
        <v>20</v>
      </c>
      <c r="I481" s="247"/>
      <c r="J481" s="247"/>
      <c r="K481" s="243"/>
      <c r="L481" s="243"/>
      <c r="M481" s="248"/>
      <c r="N481" s="249"/>
      <c r="O481" s="250"/>
      <c r="P481" s="250"/>
      <c r="Q481" s="250"/>
      <c r="R481" s="250"/>
      <c r="S481" s="250"/>
      <c r="T481" s="250"/>
      <c r="U481" s="250"/>
      <c r="V481" s="250"/>
      <c r="W481" s="250"/>
      <c r="X481" s="251"/>
      <c r="Y481" s="13"/>
      <c r="Z481" s="13"/>
      <c r="AA481" s="13"/>
      <c r="AB481" s="13"/>
      <c r="AC481" s="13"/>
      <c r="AD481" s="13"/>
      <c r="AE481" s="13"/>
      <c r="AT481" s="252" t="s">
        <v>157</v>
      </c>
      <c r="AU481" s="252" t="s">
        <v>87</v>
      </c>
      <c r="AV481" s="13" t="s">
        <v>87</v>
      </c>
      <c r="AW481" s="13" t="s">
        <v>5</v>
      </c>
      <c r="AX481" s="13" t="s">
        <v>77</v>
      </c>
      <c r="AY481" s="252" t="s">
        <v>144</v>
      </c>
    </row>
    <row r="482" s="14" customFormat="1">
      <c r="A482" s="14"/>
      <c r="B482" s="253"/>
      <c r="C482" s="254"/>
      <c r="D482" s="235" t="s">
        <v>157</v>
      </c>
      <c r="E482" s="255" t="s">
        <v>1</v>
      </c>
      <c r="F482" s="256" t="s">
        <v>159</v>
      </c>
      <c r="G482" s="254"/>
      <c r="H482" s="257">
        <v>20</v>
      </c>
      <c r="I482" s="258"/>
      <c r="J482" s="258"/>
      <c r="K482" s="254"/>
      <c r="L482" s="254"/>
      <c r="M482" s="259"/>
      <c r="N482" s="260"/>
      <c r="O482" s="261"/>
      <c r="P482" s="261"/>
      <c r="Q482" s="261"/>
      <c r="R482" s="261"/>
      <c r="S482" s="261"/>
      <c r="T482" s="261"/>
      <c r="U482" s="261"/>
      <c r="V482" s="261"/>
      <c r="W482" s="261"/>
      <c r="X482" s="262"/>
      <c r="Y482" s="14"/>
      <c r="Z482" s="14"/>
      <c r="AA482" s="14"/>
      <c r="AB482" s="14"/>
      <c r="AC482" s="14"/>
      <c r="AD482" s="14"/>
      <c r="AE482" s="14"/>
      <c r="AT482" s="263" t="s">
        <v>157</v>
      </c>
      <c r="AU482" s="263" t="s">
        <v>87</v>
      </c>
      <c r="AV482" s="14" t="s">
        <v>151</v>
      </c>
      <c r="AW482" s="14" t="s">
        <v>5</v>
      </c>
      <c r="AX482" s="14" t="s">
        <v>85</v>
      </c>
      <c r="AY482" s="263" t="s">
        <v>144</v>
      </c>
    </row>
    <row r="483" s="12" customFormat="1" ht="22.8" customHeight="1">
      <c r="A483" s="12"/>
      <c r="B483" s="204"/>
      <c r="C483" s="205"/>
      <c r="D483" s="206" t="s">
        <v>76</v>
      </c>
      <c r="E483" s="219" t="s">
        <v>628</v>
      </c>
      <c r="F483" s="219" t="s">
        <v>629</v>
      </c>
      <c r="G483" s="205"/>
      <c r="H483" s="205"/>
      <c r="I483" s="208"/>
      <c r="J483" s="208"/>
      <c r="K483" s="220">
        <f>BK483</f>
        <v>0</v>
      </c>
      <c r="L483" s="205"/>
      <c r="M483" s="210"/>
      <c r="N483" s="211"/>
      <c r="O483" s="212"/>
      <c r="P483" s="212"/>
      <c r="Q483" s="213">
        <f>SUM(Q484:Q527)</f>
        <v>0</v>
      </c>
      <c r="R483" s="213">
        <f>SUM(R484:R527)</f>
        <v>0</v>
      </c>
      <c r="S483" s="212"/>
      <c r="T483" s="214">
        <f>SUM(T484:T527)</f>
        <v>0</v>
      </c>
      <c r="U483" s="212"/>
      <c r="V483" s="214">
        <f>SUM(V484:V527)</f>
        <v>2.0292338320000001</v>
      </c>
      <c r="W483" s="212"/>
      <c r="X483" s="215">
        <f>SUM(X484:X527)</f>
        <v>0</v>
      </c>
      <c r="Y483" s="12"/>
      <c r="Z483" s="12"/>
      <c r="AA483" s="12"/>
      <c r="AB483" s="12"/>
      <c r="AC483" s="12"/>
      <c r="AD483" s="12"/>
      <c r="AE483" s="12"/>
      <c r="AR483" s="216" t="s">
        <v>166</v>
      </c>
      <c r="AT483" s="217" t="s">
        <v>76</v>
      </c>
      <c r="AU483" s="217" t="s">
        <v>85</v>
      </c>
      <c r="AY483" s="216" t="s">
        <v>144</v>
      </c>
      <c r="BK483" s="218">
        <f>SUM(BK484:BK527)</f>
        <v>0</v>
      </c>
    </row>
    <row r="484" s="2" customFormat="1" ht="16.5" customHeight="1">
      <c r="A484" s="38"/>
      <c r="B484" s="39"/>
      <c r="C484" s="221" t="s">
        <v>630</v>
      </c>
      <c r="D484" s="221" t="s">
        <v>146</v>
      </c>
      <c r="E484" s="222" t="s">
        <v>631</v>
      </c>
      <c r="F484" s="223" t="s">
        <v>632</v>
      </c>
      <c r="G484" s="224" t="s">
        <v>202</v>
      </c>
      <c r="H484" s="225">
        <v>20</v>
      </c>
      <c r="I484" s="226"/>
      <c r="J484" s="226"/>
      <c r="K484" s="227">
        <f>ROUND(P484*H484,2)</f>
        <v>0</v>
      </c>
      <c r="L484" s="223" t="s">
        <v>1</v>
      </c>
      <c r="M484" s="44"/>
      <c r="N484" s="228" t="s">
        <v>1</v>
      </c>
      <c r="O484" s="229" t="s">
        <v>40</v>
      </c>
      <c r="P484" s="230">
        <f>I484+J484</f>
        <v>0</v>
      </c>
      <c r="Q484" s="230">
        <f>ROUND(I484*H484,2)</f>
        <v>0</v>
      </c>
      <c r="R484" s="230">
        <f>ROUND(J484*H484,2)</f>
        <v>0</v>
      </c>
      <c r="S484" s="91"/>
      <c r="T484" s="231">
        <f>S484*H484</f>
        <v>0</v>
      </c>
      <c r="U484" s="231">
        <v>0</v>
      </c>
      <c r="V484" s="231">
        <f>U484*H484</f>
        <v>0</v>
      </c>
      <c r="W484" s="231">
        <v>0</v>
      </c>
      <c r="X484" s="232">
        <f>W484*H484</f>
        <v>0</v>
      </c>
      <c r="Y484" s="38"/>
      <c r="Z484" s="38"/>
      <c r="AA484" s="38"/>
      <c r="AB484" s="38"/>
      <c r="AC484" s="38"/>
      <c r="AD484" s="38"/>
      <c r="AE484" s="38"/>
      <c r="AR484" s="233" t="s">
        <v>332</v>
      </c>
      <c r="AT484" s="233" t="s">
        <v>146</v>
      </c>
      <c r="AU484" s="233" t="s">
        <v>87</v>
      </c>
      <c r="AY484" s="17" t="s">
        <v>144</v>
      </c>
      <c r="BE484" s="234">
        <f>IF(O484="základní",K484,0)</f>
        <v>0</v>
      </c>
      <c r="BF484" s="234">
        <f>IF(O484="snížená",K484,0)</f>
        <v>0</v>
      </c>
      <c r="BG484" s="234">
        <f>IF(O484="zákl. přenesená",K484,0)</f>
        <v>0</v>
      </c>
      <c r="BH484" s="234">
        <f>IF(O484="sníž. přenesená",K484,0)</f>
        <v>0</v>
      </c>
      <c r="BI484" s="234">
        <f>IF(O484="nulová",K484,0)</f>
        <v>0</v>
      </c>
      <c r="BJ484" s="17" t="s">
        <v>85</v>
      </c>
      <c r="BK484" s="234">
        <f>ROUND(P484*H484,2)</f>
        <v>0</v>
      </c>
      <c r="BL484" s="17" t="s">
        <v>332</v>
      </c>
      <c r="BM484" s="233" t="s">
        <v>633</v>
      </c>
    </row>
    <row r="485" s="2" customFormat="1">
      <c r="A485" s="38"/>
      <c r="B485" s="39"/>
      <c r="C485" s="40"/>
      <c r="D485" s="235" t="s">
        <v>153</v>
      </c>
      <c r="E485" s="40"/>
      <c r="F485" s="236" t="s">
        <v>634</v>
      </c>
      <c r="G485" s="40"/>
      <c r="H485" s="40"/>
      <c r="I485" s="237"/>
      <c r="J485" s="237"/>
      <c r="K485" s="40"/>
      <c r="L485" s="40"/>
      <c r="M485" s="44"/>
      <c r="N485" s="238"/>
      <c r="O485" s="239"/>
      <c r="P485" s="91"/>
      <c r="Q485" s="91"/>
      <c r="R485" s="91"/>
      <c r="S485" s="91"/>
      <c r="T485" s="91"/>
      <c r="U485" s="91"/>
      <c r="V485" s="91"/>
      <c r="W485" s="91"/>
      <c r="X485" s="92"/>
      <c r="Y485" s="38"/>
      <c r="Z485" s="38"/>
      <c r="AA485" s="38"/>
      <c r="AB485" s="38"/>
      <c r="AC485" s="38"/>
      <c r="AD485" s="38"/>
      <c r="AE485" s="38"/>
      <c r="AT485" s="17" t="s">
        <v>153</v>
      </c>
      <c r="AU485" s="17" t="s">
        <v>87</v>
      </c>
    </row>
    <row r="486" s="13" customFormat="1">
      <c r="A486" s="13"/>
      <c r="B486" s="242"/>
      <c r="C486" s="243"/>
      <c r="D486" s="235" t="s">
        <v>157</v>
      </c>
      <c r="E486" s="244" t="s">
        <v>1</v>
      </c>
      <c r="F486" s="245" t="s">
        <v>627</v>
      </c>
      <c r="G486" s="243"/>
      <c r="H486" s="246">
        <v>20</v>
      </c>
      <c r="I486" s="247"/>
      <c r="J486" s="247"/>
      <c r="K486" s="243"/>
      <c r="L486" s="243"/>
      <c r="M486" s="248"/>
      <c r="N486" s="249"/>
      <c r="O486" s="250"/>
      <c r="P486" s="250"/>
      <c r="Q486" s="250"/>
      <c r="R486" s="250"/>
      <c r="S486" s="250"/>
      <c r="T486" s="250"/>
      <c r="U486" s="250"/>
      <c r="V486" s="250"/>
      <c r="W486" s="250"/>
      <c r="X486" s="251"/>
      <c r="Y486" s="13"/>
      <c r="Z486" s="13"/>
      <c r="AA486" s="13"/>
      <c r="AB486" s="13"/>
      <c r="AC486" s="13"/>
      <c r="AD486" s="13"/>
      <c r="AE486" s="13"/>
      <c r="AT486" s="252" t="s">
        <v>157</v>
      </c>
      <c r="AU486" s="252" t="s">
        <v>87</v>
      </c>
      <c r="AV486" s="13" t="s">
        <v>87</v>
      </c>
      <c r="AW486" s="13" t="s">
        <v>5</v>
      </c>
      <c r="AX486" s="13" t="s">
        <v>77</v>
      </c>
      <c r="AY486" s="252" t="s">
        <v>144</v>
      </c>
    </row>
    <row r="487" s="14" customFormat="1">
      <c r="A487" s="14"/>
      <c r="B487" s="253"/>
      <c r="C487" s="254"/>
      <c r="D487" s="235" t="s">
        <v>157</v>
      </c>
      <c r="E487" s="255" t="s">
        <v>1</v>
      </c>
      <c r="F487" s="256" t="s">
        <v>159</v>
      </c>
      <c r="G487" s="254"/>
      <c r="H487" s="257">
        <v>20</v>
      </c>
      <c r="I487" s="258"/>
      <c r="J487" s="258"/>
      <c r="K487" s="254"/>
      <c r="L487" s="254"/>
      <c r="M487" s="259"/>
      <c r="N487" s="260"/>
      <c r="O487" s="261"/>
      <c r="P487" s="261"/>
      <c r="Q487" s="261"/>
      <c r="R487" s="261"/>
      <c r="S487" s="261"/>
      <c r="T487" s="261"/>
      <c r="U487" s="261"/>
      <c r="V487" s="261"/>
      <c r="W487" s="261"/>
      <c r="X487" s="262"/>
      <c r="Y487" s="14"/>
      <c r="Z487" s="14"/>
      <c r="AA487" s="14"/>
      <c r="AB487" s="14"/>
      <c r="AC487" s="14"/>
      <c r="AD487" s="14"/>
      <c r="AE487" s="14"/>
      <c r="AT487" s="263" t="s">
        <v>157</v>
      </c>
      <c r="AU487" s="263" t="s">
        <v>87</v>
      </c>
      <c r="AV487" s="14" t="s">
        <v>151</v>
      </c>
      <c r="AW487" s="14" t="s">
        <v>5</v>
      </c>
      <c r="AX487" s="14" t="s">
        <v>85</v>
      </c>
      <c r="AY487" s="263" t="s">
        <v>144</v>
      </c>
    </row>
    <row r="488" s="2" customFormat="1" ht="24.15" customHeight="1">
      <c r="A488" s="38"/>
      <c r="B488" s="39"/>
      <c r="C488" s="221" t="s">
        <v>635</v>
      </c>
      <c r="D488" s="221" t="s">
        <v>146</v>
      </c>
      <c r="E488" s="222" t="s">
        <v>636</v>
      </c>
      <c r="F488" s="223" t="s">
        <v>637</v>
      </c>
      <c r="G488" s="224" t="s">
        <v>149</v>
      </c>
      <c r="H488" s="225">
        <v>2</v>
      </c>
      <c r="I488" s="226"/>
      <c r="J488" s="226"/>
      <c r="K488" s="227">
        <f>ROUND(P488*H488,2)</f>
        <v>0</v>
      </c>
      <c r="L488" s="223" t="s">
        <v>150</v>
      </c>
      <c r="M488" s="44"/>
      <c r="N488" s="228" t="s">
        <v>1</v>
      </c>
      <c r="O488" s="229" t="s">
        <v>40</v>
      </c>
      <c r="P488" s="230">
        <f>I488+J488</f>
        <v>0</v>
      </c>
      <c r="Q488" s="230">
        <f>ROUND(I488*H488,2)</f>
        <v>0</v>
      </c>
      <c r="R488" s="230">
        <f>ROUND(J488*H488,2)</f>
        <v>0</v>
      </c>
      <c r="S488" s="91"/>
      <c r="T488" s="231">
        <f>S488*H488</f>
        <v>0</v>
      </c>
      <c r="U488" s="231">
        <v>0.001605116</v>
      </c>
      <c r="V488" s="231">
        <f>U488*H488</f>
        <v>0.0032102319999999999</v>
      </c>
      <c r="W488" s="231">
        <v>0</v>
      </c>
      <c r="X488" s="232">
        <f>W488*H488</f>
        <v>0</v>
      </c>
      <c r="Y488" s="38"/>
      <c r="Z488" s="38"/>
      <c r="AA488" s="38"/>
      <c r="AB488" s="38"/>
      <c r="AC488" s="38"/>
      <c r="AD488" s="38"/>
      <c r="AE488" s="38"/>
      <c r="AR488" s="233" t="s">
        <v>332</v>
      </c>
      <c r="AT488" s="233" t="s">
        <v>146</v>
      </c>
      <c r="AU488" s="233" t="s">
        <v>87</v>
      </c>
      <c r="AY488" s="17" t="s">
        <v>144</v>
      </c>
      <c r="BE488" s="234">
        <f>IF(O488="základní",K488,0)</f>
        <v>0</v>
      </c>
      <c r="BF488" s="234">
        <f>IF(O488="snížená",K488,0)</f>
        <v>0</v>
      </c>
      <c r="BG488" s="234">
        <f>IF(O488="zákl. přenesená",K488,0)</f>
        <v>0</v>
      </c>
      <c r="BH488" s="234">
        <f>IF(O488="sníž. přenesená",K488,0)</f>
        <v>0</v>
      </c>
      <c r="BI488" s="234">
        <f>IF(O488="nulová",K488,0)</f>
        <v>0</v>
      </c>
      <c r="BJ488" s="17" t="s">
        <v>85</v>
      </c>
      <c r="BK488" s="234">
        <f>ROUND(P488*H488,2)</f>
        <v>0</v>
      </c>
      <c r="BL488" s="17" t="s">
        <v>332</v>
      </c>
      <c r="BM488" s="233" t="s">
        <v>638</v>
      </c>
    </row>
    <row r="489" s="2" customFormat="1">
      <c r="A489" s="38"/>
      <c r="B489" s="39"/>
      <c r="C489" s="40"/>
      <c r="D489" s="235" t="s">
        <v>153</v>
      </c>
      <c r="E489" s="40"/>
      <c r="F489" s="236" t="s">
        <v>639</v>
      </c>
      <c r="G489" s="40"/>
      <c r="H489" s="40"/>
      <c r="I489" s="237"/>
      <c r="J489" s="237"/>
      <c r="K489" s="40"/>
      <c r="L489" s="40"/>
      <c r="M489" s="44"/>
      <c r="N489" s="238"/>
      <c r="O489" s="239"/>
      <c r="P489" s="91"/>
      <c r="Q489" s="91"/>
      <c r="R489" s="91"/>
      <c r="S489" s="91"/>
      <c r="T489" s="91"/>
      <c r="U489" s="91"/>
      <c r="V489" s="91"/>
      <c r="W489" s="91"/>
      <c r="X489" s="92"/>
      <c r="Y489" s="38"/>
      <c r="Z489" s="38"/>
      <c r="AA489" s="38"/>
      <c r="AB489" s="38"/>
      <c r="AC489" s="38"/>
      <c r="AD489" s="38"/>
      <c r="AE489" s="38"/>
      <c r="AT489" s="17" t="s">
        <v>153</v>
      </c>
      <c r="AU489" s="17" t="s">
        <v>87</v>
      </c>
    </row>
    <row r="490" s="2" customFormat="1">
      <c r="A490" s="38"/>
      <c r="B490" s="39"/>
      <c r="C490" s="40"/>
      <c r="D490" s="240" t="s">
        <v>155</v>
      </c>
      <c r="E490" s="40"/>
      <c r="F490" s="241" t="s">
        <v>640</v>
      </c>
      <c r="G490" s="40"/>
      <c r="H490" s="40"/>
      <c r="I490" s="237"/>
      <c r="J490" s="237"/>
      <c r="K490" s="40"/>
      <c r="L490" s="40"/>
      <c r="M490" s="44"/>
      <c r="N490" s="238"/>
      <c r="O490" s="239"/>
      <c r="P490" s="91"/>
      <c r="Q490" s="91"/>
      <c r="R490" s="91"/>
      <c r="S490" s="91"/>
      <c r="T490" s="91"/>
      <c r="U490" s="91"/>
      <c r="V490" s="91"/>
      <c r="W490" s="91"/>
      <c r="X490" s="92"/>
      <c r="Y490" s="38"/>
      <c r="Z490" s="38"/>
      <c r="AA490" s="38"/>
      <c r="AB490" s="38"/>
      <c r="AC490" s="38"/>
      <c r="AD490" s="38"/>
      <c r="AE490" s="38"/>
      <c r="AT490" s="17" t="s">
        <v>155</v>
      </c>
      <c r="AU490" s="17" t="s">
        <v>87</v>
      </c>
    </row>
    <row r="491" s="13" customFormat="1">
      <c r="A491" s="13"/>
      <c r="B491" s="242"/>
      <c r="C491" s="243"/>
      <c r="D491" s="235" t="s">
        <v>157</v>
      </c>
      <c r="E491" s="244" t="s">
        <v>1</v>
      </c>
      <c r="F491" s="245" t="s">
        <v>641</v>
      </c>
      <c r="G491" s="243"/>
      <c r="H491" s="246">
        <v>2</v>
      </c>
      <c r="I491" s="247"/>
      <c r="J491" s="247"/>
      <c r="K491" s="243"/>
      <c r="L491" s="243"/>
      <c r="M491" s="248"/>
      <c r="N491" s="249"/>
      <c r="O491" s="250"/>
      <c r="P491" s="250"/>
      <c r="Q491" s="250"/>
      <c r="R491" s="250"/>
      <c r="S491" s="250"/>
      <c r="T491" s="250"/>
      <c r="U491" s="250"/>
      <c r="V491" s="250"/>
      <c r="W491" s="250"/>
      <c r="X491" s="251"/>
      <c r="Y491" s="13"/>
      <c r="Z491" s="13"/>
      <c r="AA491" s="13"/>
      <c r="AB491" s="13"/>
      <c r="AC491" s="13"/>
      <c r="AD491" s="13"/>
      <c r="AE491" s="13"/>
      <c r="AT491" s="252" t="s">
        <v>157</v>
      </c>
      <c r="AU491" s="252" t="s">
        <v>87</v>
      </c>
      <c r="AV491" s="13" t="s">
        <v>87</v>
      </c>
      <c r="AW491" s="13" t="s">
        <v>5</v>
      </c>
      <c r="AX491" s="13" t="s">
        <v>77</v>
      </c>
      <c r="AY491" s="252" t="s">
        <v>144</v>
      </c>
    </row>
    <row r="492" s="14" customFormat="1">
      <c r="A492" s="14"/>
      <c r="B492" s="253"/>
      <c r="C492" s="254"/>
      <c r="D492" s="235" t="s">
        <v>157</v>
      </c>
      <c r="E492" s="255" t="s">
        <v>1</v>
      </c>
      <c r="F492" s="256" t="s">
        <v>159</v>
      </c>
      <c r="G492" s="254"/>
      <c r="H492" s="257">
        <v>2</v>
      </c>
      <c r="I492" s="258"/>
      <c r="J492" s="258"/>
      <c r="K492" s="254"/>
      <c r="L492" s="254"/>
      <c r="M492" s="259"/>
      <c r="N492" s="260"/>
      <c r="O492" s="261"/>
      <c r="P492" s="261"/>
      <c r="Q492" s="261"/>
      <c r="R492" s="261"/>
      <c r="S492" s="261"/>
      <c r="T492" s="261"/>
      <c r="U492" s="261"/>
      <c r="V492" s="261"/>
      <c r="W492" s="261"/>
      <c r="X492" s="262"/>
      <c r="Y492" s="14"/>
      <c r="Z492" s="14"/>
      <c r="AA492" s="14"/>
      <c r="AB492" s="14"/>
      <c r="AC492" s="14"/>
      <c r="AD492" s="14"/>
      <c r="AE492" s="14"/>
      <c r="AT492" s="263" t="s">
        <v>157</v>
      </c>
      <c r="AU492" s="263" t="s">
        <v>87</v>
      </c>
      <c r="AV492" s="14" t="s">
        <v>151</v>
      </c>
      <c r="AW492" s="14" t="s">
        <v>5</v>
      </c>
      <c r="AX492" s="14" t="s">
        <v>85</v>
      </c>
      <c r="AY492" s="263" t="s">
        <v>144</v>
      </c>
    </row>
    <row r="493" s="2" customFormat="1" ht="16.5" customHeight="1">
      <c r="A493" s="38"/>
      <c r="B493" s="39"/>
      <c r="C493" s="221" t="s">
        <v>642</v>
      </c>
      <c r="D493" s="221" t="s">
        <v>146</v>
      </c>
      <c r="E493" s="222" t="s">
        <v>643</v>
      </c>
      <c r="F493" s="223" t="s">
        <v>644</v>
      </c>
      <c r="G493" s="224" t="s">
        <v>149</v>
      </c>
      <c r="H493" s="225">
        <v>2</v>
      </c>
      <c r="I493" s="226"/>
      <c r="J493" s="226"/>
      <c r="K493" s="227">
        <f>ROUND(P493*H493,2)</f>
        <v>0</v>
      </c>
      <c r="L493" s="223" t="s">
        <v>1</v>
      </c>
      <c r="M493" s="44"/>
      <c r="N493" s="228" t="s">
        <v>1</v>
      </c>
      <c r="O493" s="229" t="s">
        <v>40</v>
      </c>
      <c r="P493" s="230">
        <f>I493+J493</f>
        <v>0</v>
      </c>
      <c r="Q493" s="230">
        <f>ROUND(I493*H493,2)</f>
        <v>0</v>
      </c>
      <c r="R493" s="230">
        <f>ROUND(J493*H493,2)</f>
        <v>0</v>
      </c>
      <c r="S493" s="91"/>
      <c r="T493" s="231">
        <f>S493*H493</f>
        <v>0</v>
      </c>
      <c r="U493" s="231">
        <v>0.012919999999999999</v>
      </c>
      <c r="V493" s="231">
        <f>U493*H493</f>
        <v>0.025839999999999998</v>
      </c>
      <c r="W493" s="231">
        <v>0</v>
      </c>
      <c r="X493" s="232">
        <f>W493*H493</f>
        <v>0</v>
      </c>
      <c r="Y493" s="38"/>
      <c r="Z493" s="38"/>
      <c r="AA493" s="38"/>
      <c r="AB493" s="38"/>
      <c r="AC493" s="38"/>
      <c r="AD493" s="38"/>
      <c r="AE493" s="38"/>
      <c r="AR493" s="233" t="s">
        <v>151</v>
      </c>
      <c r="AT493" s="233" t="s">
        <v>146</v>
      </c>
      <c r="AU493" s="233" t="s">
        <v>87</v>
      </c>
      <c r="AY493" s="17" t="s">
        <v>144</v>
      </c>
      <c r="BE493" s="234">
        <f>IF(O493="základní",K493,0)</f>
        <v>0</v>
      </c>
      <c r="BF493" s="234">
        <f>IF(O493="snížená",K493,0)</f>
        <v>0</v>
      </c>
      <c r="BG493" s="234">
        <f>IF(O493="zákl. přenesená",K493,0)</f>
        <v>0</v>
      </c>
      <c r="BH493" s="234">
        <f>IF(O493="sníž. přenesená",K493,0)</f>
        <v>0</v>
      </c>
      <c r="BI493" s="234">
        <f>IF(O493="nulová",K493,0)</f>
        <v>0</v>
      </c>
      <c r="BJ493" s="17" t="s">
        <v>85</v>
      </c>
      <c r="BK493" s="234">
        <f>ROUND(P493*H493,2)</f>
        <v>0</v>
      </c>
      <c r="BL493" s="17" t="s">
        <v>151</v>
      </c>
      <c r="BM493" s="233" t="s">
        <v>645</v>
      </c>
    </row>
    <row r="494" s="2" customFormat="1">
      <c r="A494" s="38"/>
      <c r="B494" s="39"/>
      <c r="C494" s="40"/>
      <c r="D494" s="235" t="s">
        <v>153</v>
      </c>
      <c r="E494" s="40"/>
      <c r="F494" s="236" t="s">
        <v>644</v>
      </c>
      <c r="G494" s="40"/>
      <c r="H494" s="40"/>
      <c r="I494" s="237"/>
      <c r="J494" s="237"/>
      <c r="K494" s="40"/>
      <c r="L494" s="40"/>
      <c r="M494" s="44"/>
      <c r="N494" s="238"/>
      <c r="O494" s="239"/>
      <c r="P494" s="91"/>
      <c r="Q494" s="91"/>
      <c r="R494" s="91"/>
      <c r="S494" s="91"/>
      <c r="T494" s="91"/>
      <c r="U494" s="91"/>
      <c r="V494" s="91"/>
      <c r="W494" s="91"/>
      <c r="X494" s="92"/>
      <c r="Y494" s="38"/>
      <c r="Z494" s="38"/>
      <c r="AA494" s="38"/>
      <c r="AB494" s="38"/>
      <c r="AC494" s="38"/>
      <c r="AD494" s="38"/>
      <c r="AE494" s="38"/>
      <c r="AT494" s="17" t="s">
        <v>153</v>
      </c>
      <c r="AU494" s="17" t="s">
        <v>87</v>
      </c>
    </row>
    <row r="495" s="13" customFormat="1">
      <c r="A495" s="13"/>
      <c r="B495" s="242"/>
      <c r="C495" s="243"/>
      <c r="D495" s="235" t="s">
        <v>157</v>
      </c>
      <c r="E495" s="244" t="s">
        <v>1</v>
      </c>
      <c r="F495" s="245" t="s">
        <v>646</v>
      </c>
      <c r="G495" s="243"/>
      <c r="H495" s="246">
        <v>2</v>
      </c>
      <c r="I495" s="247"/>
      <c r="J495" s="247"/>
      <c r="K495" s="243"/>
      <c r="L495" s="243"/>
      <c r="M495" s="248"/>
      <c r="N495" s="249"/>
      <c r="O495" s="250"/>
      <c r="P495" s="250"/>
      <c r="Q495" s="250"/>
      <c r="R495" s="250"/>
      <c r="S495" s="250"/>
      <c r="T495" s="250"/>
      <c r="U495" s="250"/>
      <c r="V495" s="250"/>
      <c r="W495" s="250"/>
      <c r="X495" s="251"/>
      <c r="Y495" s="13"/>
      <c r="Z495" s="13"/>
      <c r="AA495" s="13"/>
      <c r="AB495" s="13"/>
      <c r="AC495" s="13"/>
      <c r="AD495" s="13"/>
      <c r="AE495" s="13"/>
      <c r="AT495" s="252" t="s">
        <v>157</v>
      </c>
      <c r="AU495" s="252" t="s">
        <v>87</v>
      </c>
      <c r="AV495" s="13" t="s">
        <v>87</v>
      </c>
      <c r="AW495" s="13" t="s">
        <v>5</v>
      </c>
      <c r="AX495" s="13" t="s">
        <v>77</v>
      </c>
      <c r="AY495" s="252" t="s">
        <v>144</v>
      </c>
    </row>
    <row r="496" s="14" customFormat="1">
      <c r="A496" s="14"/>
      <c r="B496" s="253"/>
      <c r="C496" s="254"/>
      <c r="D496" s="235" t="s">
        <v>157</v>
      </c>
      <c r="E496" s="255" t="s">
        <v>1</v>
      </c>
      <c r="F496" s="256" t="s">
        <v>159</v>
      </c>
      <c r="G496" s="254"/>
      <c r="H496" s="257">
        <v>2</v>
      </c>
      <c r="I496" s="258"/>
      <c r="J496" s="258"/>
      <c r="K496" s="254"/>
      <c r="L496" s="254"/>
      <c r="M496" s="259"/>
      <c r="N496" s="260"/>
      <c r="O496" s="261"/>
      <c r="P496" s="261"/>
      <c r="Q496" s="261"/>
      <c r="R496" s="261"/>
      <c r="S496" s="261"/>
      <c r="T496" s="261"/>
      <c r="U496" s="261"/>
      <c r="V496" s="261"/>
      <c r="W496" s="261"/>
      <c r="X496" s="262"/>
      <c r="Y496" s="14"/>
      <c r="Z496" s="14"/>
      <c r="AA496" s="14"/>
      <c r="AB496" s="14"/>
      <c r="AC496" s="14"/>
      <c r="AD496" s="14"/>
      <c r="AE496" s="14"/>
      <c r="AT496" s="263" t="s">
        <v>157</v>
      </c>
      <c r="AU496" s="263" t="s">
        <v>87</v>
      </c>
      <c r="AV496" s="14" t="s">
        <v>151</v>
      </c>
      <c r="AW496" s="14" t="s">
        <v>5</v>
      </c>
      <c r="AX496" s="14" t="s">
        <v>85</v>
      </c>
      <c r="AY496" s="263" t="s">
        <v>144</v>
      </c>
    </row>
    <row r="497" s="2" customFormat="1" ht="24.15" customHeight="1">
      <c r="A497" s="38"/>
      <c r="B497" s="39"/>
      <c r="C497" s="221" t="s">
        <v>647</v>
      </c>
      <c r="D497" s="221" t="s">
        <v>146</v>
      </c>
      <c r="E497" s="222" t="s">
        <v>648</v>
      </c>
      <c r="F497" s="223" t="s">
        <v>649</v>
      </c>
      <c r="G497" s="224" t="s">
        <v>149</v>
      </c>
      <c r="H497" s="225">
        <v>1</v>
      </c>
      <c r="I497" s="226"/>
      <c r="J497" s="226"/>
      <c r="K497" s="227">
        <f>ROUND(P497*H497,2)</f>
        <v>0</v>
      </c>
      <c r="L497" s="223" t="s">
        <v>150</v>
      </c>
      <c r="M497" s="44"/>
      <c r="N497" s="228" t="s">
        <v>1</v>
      </c>
      <c r="O497" s="229" t="s">
        <v>40</v>
      </c>
      <c r="P497" s="230">
        <f>I497+J497</f>
        <v>0</v>
      </c>
      <c r="Q497" s="230">
        <f>ROUND(I497*H497,2)</f>
        <v>0</v>
      </c>
      <c r="R497" s="230">
        <f>ROUND(J497*H497,2)</f>
        <v>0</v>
      </c>
      <c r="S497" s="91"/>
      <c r="T497" s="231">
        <f>S497*H497</f>
        <v>0</v>
      </c>
      <c r="U497" s="231">
        <v>0.0129236</v>
      </c>
      <c r="V497" s="231">
        <f>U497*H497</f>
        <v>0.0129236</v>
      </c>
      <c r="W497" s="231">
        <v>0</v>
      </c>
      <c r="X497" s="232">
        <f>W497*H497</f>
        <v>0</v>
      </c>
      <c r="Y497" s="38"/>
      <c r="Z497" s="38"/>
      <c r="AA497" s="38"/>
      <c r="AB497" s="38"/>
      <c r="AC497" s="38"/>
      <c r="AD497" s="38"/>
      <c r="AE497" s="38"/>
      <c r="AR497" s="233" t="s">
        <v>151</v>
      </c>
      <c r="AT497" s="233" t="s">
        <v>146</v>
      </c>
      <c r="AU497" s="233" t="s">
        <v>87</v>
      </c>
      <c r="AY497" s="17" t="s">
        <v>144</v>
      </c>
      <c r="BE497" s="234">
        <f>IF(O497="základní",K497,0)</f>
        <v>0</v>
      </c>
      <c r="BF497" s="234">
        <f>IF(O497="snížená",K497,0)</f>
        <v>0</v>
      </c>
      <c r="BG497" s="234">
        <f>IF(O497="zákl. přenesená",K497,0)</f>
        <v>0</v>
      </c>
      <c r="BH497" s="234">
        <f>IF(O497="sníž. přenesená",K497,0)</f>
        <v>0</v>
      </c>
      <c r="BI497" s="234">
        <f>IF(O497="nulová",K497,0)</f>
        <v>0</v>
      </c>
      <c r="BJ497" s="17" t="s">
        <v>85</v>
      </c>
      <c r="BK497" s="234">
        <f>ROUND(P497*H497,2)</f>
        <v>0</v>
      </c>
      <c r="BL497" s="17" t="s">
        <v>151</v>
      </c>
      <c r="BM497" s="233" t="s">
        <v>650</v>
      </c>
    </row>
    <row r="498" s="2" customFormat="1">
      <c r="A498" s="38"/>
      <c r="B498" s="39"/>
      <c r="C498" s="40"/>
      <c r="D498" s="235" t="s">
        <v>153</v>
      </c>
      <c r="E498" s="40"/>
      <c r="F498" s="236" t="s">
        <v>651</v>
      </c>
      <c r="G498" s="40"/>
      <c r="H498" s="40"/>
      <c r="I498" s="237"/>
      <c r="J498" s="237"/>
      <c r="K498" s="40"/>
      <c r="L498" s="40"/>
      <c r="M498" s="44"/>
      <c r="N498" s="238"/>
      <c r="O498" s="239"/>
      <c r="P498" s="91"/>
      <c r="Q498" s="91"/>
      <c r="R498" s="91"/>
      <c r="S498" s="91"/>
      <c r="T498" s="91"/>
      <c r="U498" s="91"/>
      <c r="V498" s="91"/>
      <c r="W498" s="91"/>
      <c r="X498" s="92"/>
      <c r="Y498" s="38"/>
      <c r="Z498" s="38"/>
      <c r="AA498" s="38"/>
      <c r="AB498" s="38"/>
      <c r="AC498" s="38"/>
      <c r="AD498" s="38"/>
      <c r="AE498" s="38"/>
      <c r="AT498" s="17" t="s">
        <v>153</v>
      </c>
      <c r="AU498" s="17" t="s">
        <v>87</v>
      </c>
    </row>
    <row r="499" s="2" customFormat="1">
      <c r="A499" s="38"/>
      <c r="B499" s="39"/>
      <c r="C499" s="40"/>
      <c r="D499" s="240" t="s">
        <v>155</v>
      </c>
      <c r="E499" s="40"/>
      <c r="F499" s="241" t="s">
        <v>652</v>
      </c>
      <c r="G499" s="40"/>
      <c r="H499" s="40"/>
      <c r="I499" s="237"/>
      <c r="J499" s="237"/>
      <c r="K499" s="40"/>
      <c r="L499" s="40"/>
      <c r="M499" s="44"/>
      <c r="N499" s="238"/>
      <c r="O499" s="239"/>
      <c r="P499" s="91"/>
      <c r="Q499" s="91"/>
      <c r="R499" s="91"/>
      <c r="S499" s="91"/>
      <c r="T499" s="91"/>
      <c r="U499" s="91"/>
      <c r="V499" s="91"/>
      <c r="W499" s="91"/>
      <c r="X499" s="92"/>
      <c r="Y499" s="38"/>
      <c r="Z499" s="38"/>
      <c r="AA499" s="38"/>
      <c r="AB499" s="38"/>
      <c r="AC499" s="38"/>
      <c r="AD499" s="38"/>
      <c r="AE499" s="38"/>
      <c r="AT499" s="17" t="s">
        <v>155</v>
      </c>
      <c r="AU499" s="17" t="s">
        <v>87</v>
      </c>
    </row>
    <row r="500" s="13" customFormat="1">
      <c r="A500" s="13"/>
      <c r="B500" s="242"/>
      <c r="C500" s="243"/>
      <c r="D500" s="235" t="s">
        <v>157</v>
      </c>
      <c r="E500" s="244" t="s">
        <v>1</v>
      </c>
      <c r="F500" s="245" t="s">
        <v>653</v>
      </c>
      <c r="G500" s="243"/>
      <c r="H500" s="246">
        <v>1</v>
      </c>
      <c r="I500" s="247"/>
      <c r="J500" s="247"/>
      <c r="K500" s="243"/>
      <c r="L500" s="243"/>
      <c r="M500" s="248"/>
      <c r="N500" s="249"/>
      <c r="O500" s="250"/>
      <c r="P500" s="250"/>
      <c r="Q500" s="250"/>
      <c r="R500" s="250"/>
      <c r="S500" s="250"/>
      <c r="T500" s="250"/>
      <c r="U500" s="250"/>
      <c r="V500" s="250"/>
      <c r="W500" s="250"/>
      <c r="X500" s="251"/>
      <c r="Y500" s="13"/>
      <c r="Z500" s="13"/>
      <c r="AA500" s="13"/>
      <c r="AB500" s="13"/>
      <c r="AC500" s="13"/>
      <c r="AD500" s="13"/>
      <c r="AE500" s="13"/>
      <c r="AT500" s="252" t="s">
        <v>157</v>
      </c>
      <c r="AU500" s="252" t="s">
        <v>87</v>
      </c>
      <c r="AV500" s="13" t="s">
        <v>87</v>
      </c>
      <c r="AW500" s="13" t="s">
        <v>5</v>
      </c>
      <c r="AX500" s="13" t="s">
        <v>77</v>
      </c>
      <c r="AY500" s="252" t="s">
        <v>144</v>
      </c>
    </row>
    <row r="501" s="14" customFormat="1">
      <c r="A501" s="14"/>
      <c r="B501" s="253"/>
      <c r="C501" s="254"/>
      <c r="D501" s="235" t="s">
        <v>157</v>
      </c>
      <c r="E501" s="255" t="s">
        <v>1</v>
      </c>
      <c r="F501" s="256" t="s">
        <v>159</v>
      </c>
      <c r="G501" s="254"/>
      <c r="H501" s="257">
        <v>1</v>
      </c>
      <c r="I501" s="258"/>
      <c r="J501" s="258"/>
      <c r="K501" s="254"/>
      <c r="L501" s="254"/>
      <c r="M501" s="259"/>
      <c r="N501" s="260"/>
      <c r="O501" s="261"/>
      <c r="P501" s="261"/>
      <c r="Q501" s="261"/>
      <c r="R501" s="261"/>
      <c r="S501" s="261"/>
      <c r="T501" s="261"/>
      <c r="U501" s="261"/>
      <c r="V501" s="261"/>
      <c r="W501" s="261"/>
      <c r="X501" s="262"/>
      <c r="Y501" s="14"/>
      <c r="Z501" s="14"/>
      <c r="AA501" s="14"/>
      <c r="AB501" s="14"/>
      <c r="AC501" s="14"/>
      <c r="AD501" s="14"/>
      <c r="AE501" s="14"/>
      <c r="AT501" s="263" t="s">
        <v>157</v>
      </c>
      <c r="AU501" s="263" t="s">
        <v>87</v>
      </c>
      <c r="AV501" s="14" t="s">
        <v>151</v>
      </c>
      <c r="AW501" s="14" t="s">
        <v>5</v>
      </c>
      <c r="AX501" s="14" t="s">
        <v>85</v>
      </c>
      <c r="AY501" s="263" t="s">
        <v>144</v>
      </c>
    </row>
    <row r="502" s="2" customFormat="1" ht="24.15" customHeight="1">
      <c r="A502" s="38"/>
      <c r="B502" s="39"/>
      <c r="C502" s="221" t="s">
        <v>654</v>
      </c>
      <c r="D502" s="221" t="s">
        <v>146</v>
      </c>
      <c r="E502" s="222" t="s">
        <v>655</v>
      </c>
      <c r="F502" s="223" t="s">
        <v>656</v>
      </c>
      <c r="G502" s="224" t="s">
        <v>149</v>
      </c>
      <c r="H502" s="225">
        <v>3</v>
      </c>
      <c r="I502" s="226"/>
      <c r="J502" s="226"/>
      <c r="K502" s="227">
        <f>ROUND(P502*H502,2)</f>
        <v>0</v>
      </c>
      <c r="L502" s="223" t="s">
        <v>1</v>
      </c>
      <c r="M502" s="44"/>
      <c r="N502" s="228" t="s">
        <v>1</v>
      </c>
      <c r="O502" s="229" t="s">
        <v>40</v>
      </c>
      <c r="P502" s="230">
        <f>I502+J502</f>
        <v>0</v>
      </c>
      <c r="Q502" s="230">
        <f>ROUND(I502*H502,2)</f>
        <v>0</v>
      </c>
      <c r="R502" s="230">
        <f>ROUND(J502*H502,2)</f>
        <v>0</v>
      </c>
      <c r="S502" s="91"/>
      <c r="T502" s="231">
        <f>S502*H502</f>
        <v>0</v>
      </c>
      <c r="U502" s="231">
        <v>0</v>
      </c>
      <c r="V502" s="231">
        <f>U502*H502</f>
        <v>0</v>
      </c>
      <c r="W502" s="231">
        <v>0</v>
      </c>
      <c r="X502" s="232">
        <f>W502*H502</f>
        <v>0</v>
      </c>
      <c r="Y502" s="38"/>
      <c r="Z502" s="38"/>
      <c r="AA502" s="38"/>
      <c r="AB502" s="38"/>
      <c r="AC502" s="38"/>
      <c r="AD502" s="38"/>
      <c r="AE502" s="38"/>
      <c r="AR502" s="233" t="s">
        <v>151</v>
      </c>
      <c r="AT502" s="233" t="s">
        <v>146</v>
      </c>
      <c r="AU502" s="233" t="s">
        <v>87</v>
      </c>
      <c r="AY502" s="17" t="s">
        <v>144</v>
      </c>
      <c r="BE502" s="234">
        <f>IF(O502="základní",K502,0)</f>
        <v>0</v>
      </c>
      <c r="BF502" s="234">
        <f>IF(O502="snížená",K502,0)</f>
        <v>0</v>
      </c>
      <c r="BG502" s="234">
        <f>IF(O502="zákl. přenesená",K502,0)</f>
        <v>0</v>
      </c>
      <c r="BH502" s="234">
        <f>IF(O502="sníž. přenesená",K502,0)</f>
        <v>0</v>
      </c>
      <c r="BI502" s="234">
        <f>IF(O502="nulová",K502,0)</f>
        <v>0</v>
      </c>
      <c r="BJ502" s="17" t="s">
        <v>85</v>
      </c>
      <c r="BK502" s="234">
        <f>ROUND(P502*H502,2)</f>
        <v>0</v>
      </c>
      <c r="BL502" s="17" t="s">
        <v>151</v>
      </c>
      <c r="BM502" s="233" t="s">
        <v>657</v>
      </c>
    </row>
    <row r="503" s="2" customFormat="1">
      <c r="A503" s="38"/>
      <c r="B503" s="39"/>
      <c r="C503" s="40"/>
      <c r="D503" s="235" t="s">
        <v>153</v>
      </c>
      <c r="E503" s="40"/>
      <c r="F503" s="236" t="s">
        <v>658</v>
      </c>
      <c r="G503" s="40"/>
      <c r="H503" s="40"/>
      <c r="I503" s="237"/>
      <c r="J503" s="237"/>
      <c r="K503" s="40"/>
      <c r="L503" s="40"/>
      <c r="M503" s="44"/>
      <c r="N503" s="238"/>
      <c r="O503" s="239"/>
      <c r="P503" s="91"/>
      <c r="Q503" s="91"/>
      <c r="R503" s="91"/>
      <c r="S503" s="91"/>
      <c r="T503" s="91"/>
      <c r="U503" s="91"/>
      <c r="V503" s="91"/>
      <c r="W503" s="91"/>
      <c r="X503" s="92"/>
      <c r="Y503" s="38"/>
      <c r="Z503" s="38"/>
      <c r="AA503" s="38"/>
      <c r="AB503" s="38"/>
      <c r="AC503" s="38"/>
      <c r="AD503" s="38"/>
      <c r="AE503" s="38"/>
      <c r="AT503" s="17" t="s">
        <v>153</v>
      </c>
      <c r="AU503" s="17" t="s">
        <v>87</v>
      </c>
    </row>
    <row r="504" s="13" customFormat="1">
      <c r="A504" s="13"/>
      <c r="B504" s="242"/>
      <c r="C504" s="243"/>
      <c r="D504" s="235" t="s">
        <v>157</v>
      </c>
      <c r="E504" s="244" t="s">
        <v>1</v>
      </c>
      <c r="F504" s="245" t="s">
        <v>659</v>
      </c>
      <c r="G504" s="243"/>
      <c r="H504" s="246">
        <v>1</v>
      </c>
      <c r="I504" s="247"/>
      <c r="J504" s="247"/>
      <c r="K504" s="243"/>
      <c r="L504" s="243"/>
      <c r="M504" s="248"/>
      <c r="N504" s="249"/>
      <c r="O504" s="250"/>
      <c r="P504" s="250"/>
      <c r="Q504" s="250"/>
      <c r="R504" s="250"/>
      <c r="S504" s="250"/>
      <c r="T504" s="250"/>
      <c r="U504" s="250"/>
      <c r="V504" s="250"/>
      <c r="W504" s="250"/>
      <c r="X504" s="251"/>
      <c r="Y504" s="13"/>
      <c r="Z504" s="13"/>
      <c r="AA504" s="13"/>
      <c r="AB504" s="13"/>
      <c r="AC504" s="13"/>
      <c r="AD504" s="13"/>
      <c r="AE504" s="13"/>
      <c r="AT504" s="252" t="s">
        <v>157</v>
      </c>
      <c r="AU504" s="252" t="s">
        <v>87</v>
      </c>
      <c r="AV504" s="13" t="s">
        <v>87</v>
      </c>
      <c r="AW504" s="13" t="s">
        <v>5</v>
      </c>
      <c r="AX504" s="13" t="s">
        <v>77</v>
      </c>
      <c r="AY504" s="252" t="s">
        <v>144</v>
      </c>
    </row>
    <row r="505" s="13" customFormat="1">
      <c r="A505" s="13"/>
      <c r="B505" s="242"/>
      <c r="C505" s="243"/>
      <c r="D505" s="235" t="s">
        <v>157</v>
      </c>
      <c r="E505" s="244" t="s">
        <v>1</v>
      </c>
      <c r="F505" s="245" t="s">
        <v>660</v>
      </c>
      <c r="G505" s="243"/>
      <c r="H505" s="246">
        <v>1</v>
      </c>
      <c r="I505" s="247"/>
      <c r="J505" s="247"/>
      <c r="K505" s="243"/>
      <c r="L505" s="243"/>
      <c r="M505" s="248"/>
      <c r="N505" s="249"/>
      <c r="O505" s="250"/>
      <c r="P505" s="250"/>
      <c r="Q505" s="250"/>
      <c r="R505" s="250"/>
      <c r="S505" s="250"/>
      <c r="T505" s="250"/>
      <c r="U505" s="250"/>
      <c r="V505" s="250"/>
      <c r="W505" s="250"/>
      <c r="X505" s="251"/>
      <c r="Y505" s="13"/>
      <c r="Z505" s="13"/>
      <c r="AA505" s="13"/>
      <c r="AB505" s="13"/>
      <c r="AC505" s="13"/>
      <c r="AD505" s="13"/>
      <c r="AE505" s="13"/>
      <c r="AT505" s="252" t="s">
        <v>157</v>
      </c>
      <c r="AU505" s="252" t="s">
        <v>87</v>
      </c>
      <c r="AV505" s="13" t="s">
        <v>87</v>
      </c>
      <c r="AW505" s="13" t="s">
        <v>5</v>
      </c>
      <c r="AX505" s="13" t="s">
        <v>77</v>
      </c>
      <c r="AY505" s="252" t="s">
        <v>144</v>
      </c>
    </row>
    <row r="506" s="13" customFormat="1">
      <c r="A506" s="13"/>
      <c r="B506" s="242"/>
      <c r="C506" s="243"/>
      <c r="D506" s="235" t="s">
        <v>157</v>
      </c>
      <c r="E506" s="244" t="s">
        <v>1</v>
      </c>
      <c r="F506" s="245" t="s">
        <v>661</v>
      </c>
      <c r="G506" s="243"/>
      <c r="H506" s="246">
        <v>1</v>
      </c>
      <c r="I506" s="247"/>
      <c r="J506" s="247"/>
      <c r="K506" s="243"/>
      <c r="L506" s="243"/>
      <c r="M506" s="248"/>
      <c r="N506" s="249"/>
      <c r="O506" s="250"/>
      <c r="P506" s="250"/>
      <c r="Q506" s="250"/>
      <c r="R506" s="250"/>
      <c r="S506" s="250"/>
      <c r="T506" s="250"/>
      <c r="U506" s="250"/>
      <c r="V506" s="250"/>
      <c r="W506" s="250"/>
      <c r="X506" s="251"/>
      <c r="Y506" s="13"/>
      <c r="Z506" s="13"/>
      <c r="AA506" s="13"/>
      <c r="AB506" s="13"/>
      <c r="AC506" s="13"/>
      <c r="AD506" s="13"/>
      <c r="AE506" s="13"/>
      <c r="AT506" s="252" t="s">
        <v>157</v>
      </c>
      <c r="AU506" s="252" t="s">
        <v>87</v>
      </c>
      <c r="AV506" s="13" t="s">
        <v>87</v>
      </c>
      <c r="AW506" s="13" t="s">
        <v>5</v>
      </c>
      <c r="AX506" s="13" t="s">
        <v>77</v>
      </c>
      <c r="AY506" s="252" t="s">
        <v>144</v>
      </c>
    </row>
    <row r="507" s="14" customFormat="1">
      <c r="A507" s="14"/>
      <c r="B507" s="253"/>
      <c r="C507" s="254"/>
      <c r="D507" s="235" t="s">
        <v>157</v>
      </c>
      <c r="E507" s="255" t="s">
        <v>1</v>
      </c>
      <c r="F507" s="256" t="s">
        <v>159</v>
      </c>
      <c r="G507" s="254"/>
      <c r="H507" s="257">
        <v>3</v>
      </c>
      <c r="I507" s="258"/>
      <c r="J507" s="258"/>
      <c r="K507" s="254"/>
      <c r="L507" s="254"/>
      <c r="M507" s="259"/>
      <c r="N507" s="260"/>
      <c r="O507" s="261"/>
      <c r="P507" s="261"/>
      <c r="Q507" s="261"/>
      <c r="R507" s="261"/>
      <c r="S507" s="261"/>
      <c r="T507" s="261"/>
      <c r="U507" s="261"/>
      <c r="V507" s="261"/>
      <c r="W507" s="261"/>
      <c r="X507" s="262"/>
      <c r="Y507" s="14"/>
      <c r="Z507" s="14"/>
      <c r="AA507" s="14"/>
      <c r="AB507" s="14"/>
      <c r="AC507" s="14"/>
      <c r="AD507" s="14"/>
      <c r="AE507" s="14"/>
      <c r="AT507" s="263" t="s">
        <v>157</v>
      </c>
      <c r="AU507" s="263" t="s">
        <v>87</v>
      </c>
      <c r="AV507" s="14" t="s">
        <v>151</v>
      </c>
      <c r="AW507" s="14" t="s">
        <v>5</v>
      </c>
      <c r="AX507" s="14" t="s">
        <v>85</v>
      </c>
      <c r="AY507" s="263" t="s">
        <v>144</v>
      </c>
    </row>
    <row r="508" s="2" customFormat="1" ht="24.15" customHeight="1">
      <c r="A508" s="38"/>
      <c r="B508" s="39"/>
      <c r="C508" s="221" t="s">
        <v>662</v>
      </c>
      <c r="D508" s="221" t="s">
        <v>146</v>
      </c>
      <c r="E508" s="222" t="s">
        <v>663</v>
      </c>
      <c r="F508" s="223" t="s">
        <v>664</v>
      </c>
      <c r="G508" s="224" t="s">
        <v>202</v>
      </c>
      <c r="H508" s="225">
        <v>54</v>
      </c>
      <c r="I508" s="226"/>
      <c r="J508" s="226"/>
      <c r="K508" s="227">
        <f>ROUND(P508*H508,2)</f>
        <v>0</v>
      </c>
      <c r="L508" s="223" t="s">
        <v>150</v>
      </c>
      <c r="M508" s="44"/>
      <c r="N508" s="228" t="s">
        <v>1</v>
      </c>
      <c r="O508" s="229" t="s">
        <v>40</v>
      </c>
      <c r="P508" s="230">
        <f>I508+J508</f>
        <v>0</v>
      </c>
      <c r="Q508" s="230">
        <f>ROUND(I508*H508,2)</f>
        <v>0</v>
      </c>
      <c r="R508" s="230">
        <f>ROUND(J508*H508,2)</f>
        <v>0</v>
      </c>
      <c r="S508" s="91"/>
      <c r="T508" s="231">
        <f>S508*H508</f>
        <v>0</v>
      </c>
      <c r="U508" s="231">
        <v>0</v>
      </c>
      <c r="V508" s="231">
        <f>U508*H508</f>
        <v>0</v>
      </c>
      <c r="W508" s="231">
        <v>0</v>
      </c>
      <c r="X508" s="232">
        <f>W508*H508</f>
        <v>0</v>
      </c>
      <c r="Y508" s="38"/>
      <c r="Z508" s="38"/>
      <c r="AA508" s="38"/>
      <c r="AB508" s="38"/>
      <c r="AC508" s="38"/>
      <c r="AD508" s="38"/>
      <c r="AE508" s="38"/>
      <c r="AR508" s="233" t="s">
        <v>151</v>
      </c>
      <c r="AT508" s="233" t="s">
        <v>146</v>
      </c>
      <c r="AU508" s="233" t="s">
        <v>87</v>
      </c>
      <c r="AY508" s="17" t="s">
        <v>144</v>
      </c>
      <c r="BE508" s="234">
        <f>IF(O508="základní",K508,0)</f>
        <v>0</v>
      </c>
      <c r="BF508" s="234">
        <f>IF(O508="snížená",K508,0)</f>
        <v>0</v>
      </c>
      <c r="BG508" s="234">
        <f>IF(O508="zákl. přenesená",K508,0)</f>
        <v>0</v>
      </c>
      <c r="BH508" s="234">
        <f>IF(O508="sníž. přenesená",K508,0)</f>
        <v>0</v>
      </c>
      <c r="BI508" s="234">
        <f>IF(O508="nulová",K508,0)</f>
        <v>0</v>
      </c>
      <c r="BJ508" s="17" t="s">
        <v>85</v>
      </c>
      <c r="BK508" s="234">
        <f>ROUND(P508*H508,2)</f>
        <v>0</v>
      </c>
      <c r="BL508" s="17" t="s">
        <v>151</v>
      </c>
      <c r="BM508" s="233" t="s">
        <v>665</v>
      </c>
    </row>
    <row r="509" s="2" customFormat="1">
      <c r="A509" s="38"/>
      <c r="B509" s="39"/>
      <c r="C509" s="40"/>
      <c r="D509" s="235" t="s">
        <v>153</v>
      </c>
      <c r="E509" s="40"/>
      <c r="F509" s="236" t="s">
        <v>666</v>
      </c>
      <c r="G509" s="40"/>
      <c r="H509" s="40"/>
      <c r="I509" s="237"/>
      <c r="J509" s="237"/>
      <c r="K509" s="40"/>
      <c r="L509" s="40"/>
      <c r="M509" s="44"/>
      <c r="N509" s="238"/>
      <c r="O509" s="239"/>
      <c r="P509" s="91"/>
      <c r="Q509" s="91"/>
      <c r="R509" s="91"/>
      <c r="S509" s="91"/>
      <c r="T509" s="91"/>
      <c r="U509" s="91"/>
      <c r="V509" s="91"/>
      <c r="W509" s="91"/>
      <c r="X509" s="92"/>
      <c r="Y509" s="38"/>
      <c r="Z509" s="38"/>
      <c r="AA509" s="38"/>
      <c r="AB509" s="38"/>
      <c r="AC509" s="38"/>
      <c r="AD509" s="38"/>
      <c r="AE509" s="38"/>
      <c r="AT509" s="17" t="s">
        <v>153</v>
      </c>
      <c r="AU509" s="17" t="s">
        <v>87</v>
      </c>
    </row>
    <row r="510" s="2" customFormat="1">
      <c r="A510" s="38"/>
      <c r="B510" s="39"/>
      <c r="C510" s="40"/>
      <c r="D510" s="240" t="s">
        <v>155</v>
      </c>
      <c r="E510" s="40"/>
      <c r="F510" s="241" t="s">
        <v>667</v>
      </c>
      <c r="G510" s="40"/>
      <c r="H510" s="40"/>
      <c r="I510" s="237"/>
      <c r="J510" s="237"/>
      <c r="K510" s="40"/>
      <c r="L510" s="40"/>
      <c r="M510" s="44"/>
      <c r="N510" s="238"/>
      <c r="O510" s="239"/>
      <c r="P510" s="91"/>
      <c r="Q510" s="91"/>
      <c r="R510" s="91"/>
      <c r="S510" s="91"/>
      <c r="T510" s="91"/>
      <c r="U510" s="91"/>
      <c r="V510" s="91"/>
      <c r="W510" s="91"/>
      <c r="X510" s="92"/>
      <c r="Y510" s="38"/>
      <c r="Z510" s="38"/>
      <c r="AA510" s="38"/>
      <c r="AB510" s="38"/>
      <c r="AC510" s="38"/>
      <c r="AD510" s="38"/>
      <c r="AE510" s="38"/>
      <c r="AT510" s="17" t="s">
        <v>155</v>
      </c>
      <c r="AU510" s="17" t="s">
        <v>87</v>
      </c>
    </row>
    <row r="511" s="13" customFormat="1">
      <c r="A511" s="13"/>
      <c r="B511" s="242"/>
      <c r="C511" s="243"/>
      <c r="D511" s="235" t="s">
        <v>157</v>
      </c>
      <c r="E511" s="244" t="s">
        <v>1</v>
      </c>
      <c r="F511" s="245" t="s">
        <v>668</v>
      </c>
      <c r="G511" s="243"/>
      <c r="H511" s="246">
        <v>54</v>
      </c>
      <c r="I511" s="247"/>
      <c r="J511" s="247"/>
      <c r="K511" s="243"/>
      <c r="L511" s="243"/>
      <c r="M511" s="248"/>
      <c r="N511" s="249"/>
      <c r="O511" s="250"/>
      <c r="P511" s="250"/>
      <c r="Q511" s="250"/>
      <c r="R511" s="250"/>
      <c r="S511" s="250"/>
      <c r="T511" s="250"/>
      <c r="U511" s="250"/>
      <c r="V511" s="250"/>
      <c r="W511" s="250"/>
      <c r="X511" s="251"/>
      <c r="Y511" s="13"/>
      <c r="Z511" s="13"/>
      <c r="AA511" s="13"/>
      <c r="AB511" s="13"/>
      <c r="AC511" s="13"/>
      <c r="AD511" s="13"/>
      <c r="AE511" s="13"/>
      <c r="AT511" s="252" t="s">
        <v>157</v>
      </c>
      <c r="AU511" s="252" t="s">
        <v>87</v>
      </c>
      <c r="AV511" s="13" t="s">
        <v>87</v>
      </c>
      <c r="AW511" s="13" t="s">
        <v>5</v>
      </c>
      <c r="AX511" s="13" t="s">
        <v>77</v>
      </c>
      <c r="AY511" s="252" t="s">
        <v>144</v>
      </c>
    </row>
    <row r="512" s="14" customFormat="1">
      <c r="A512" s="14"/>
      <c r="B512" s="253"/>
      <c r="C512" s="254"/>
      <c r="D512" s="235" t="s">
        <v>157</v>
      </c>
      <c r="E512" s="255" t="s">
        <v>1</v>
      </c>
      <c r="F512" s="256" t="s">
        <v>159</v>
      </c>
      <c r="G512" s="254"/>
      <c r="H512" s="257">
        <v>54</v>
      </c>
      <c r="I512" s="258"/>
      <c r="J512" s="258"/>
      <c r="K512" s="254"/>
      <c r="L512" s="254"/>
      <c r="M512" s="259"/>
      <c r="N512" s="260"/>
      <c r="O512" s="261"/>
      <c r="P512" s="261"/>
      <c r="Q512" s="261"/>
      <c r="R512" s="261"/>
      <c r="S512" s="261"/>
      <c r="T512" s="261"/>
      <c r="U512" s="261"/>
      <c r="V512" s="261"/>
      <c r="W512" s="261"/>
      <c r="X512" s="262"/>
      <c r="Y512" s="14"/>
      <c r="Z512" s="14"/>
      <c r="AA512" s="14"/>
      <c r="AB512" s="14"/>
      <c r="AC512" s="14"/>
      <c r="AD512" s="14"/>
      <c r="AE512" s="14"/>
      <c r="AT512" s="263" t="s">
        <v>157</v>
      </c>
      <c r="AU512" s="263" t="s">
        <v>87</v>
      </c>
      <c r="AV512" s="14" t="s">
        <v>151</v>
      </c>
      <c r="AW512" s="14" t="s">
        <v>5</v>
      </c>
      <c r="AX512" s="14" t="s">
        <v>85</v>
      </c>
      <c r="AY512" s="263" t="s">
        <v>144</v>
      </c>
    </row>
    <row r="513" s="2" customFormat="1" ht="24.15" customHeight="1">
      <c r="A513" s="38"/>
      <c r="B513" s="39"/>
      <c r="C513" s="221" t="s">
        <v>669</v>
      </c>
      <c r="D513" s="221" t="s">
        <v>146</v>
      </c>
      <c r="E513" s="222" t="s">
        <v>670</v>
      </c>
      <c r="F513" s="223" t="s">
        <v>671</v>
      </c>
      <c r="G513" s="224" t="s">
        <v>149</v>
      </c>
      <c r="H513" s="225">
        <v>16</v>
      </c>
      <c r="I513" s="226"/>
      <c r="J513" s="226"/>
      <c r="K513" s="227">
        <f>ROUND(P513*H513,2)</f>
        <v>0</v>
      </c>
      <c r="L513" s="223" t="s">
        <v>150</v>
      </c>
      <c r="M513" s="44"/>
      <c r="N513" s="228" t="s">
        <v>1</v>
      </c>
      <c r="O513" s="229" t="s">
        <v>40</v>
      </c>
      <c r="P513" s="230">
        <f>I513+J513</f>
        <v>0</v>
      </c>
      <c r="Q513" s="230">
        <f>ROUND(I513*H513,2)</f>
        <v>0</v>
      </c>
      <c r="R513" s="230">
        <f>ROUND(J513*H513,2)</f>
        <v>0</v>
      </c>
      <c r="S513" s="91"/>
      <c r="T513" s="231">
        <f>S513*H513</f>
        <v>0</v>
      </c>
      <c r="U513" s="231">
        <v>0</v>
      </c>
      <c r="V513" s="231">
        <f>U513*H513</f>
        <v>0</v>
      </c>
      <c r="W513" s="231">
        <v>0</v>
      </c>
      <c r="X513" s="232">
        <f>W513*H513</f>
        <v>0</v>
      </c>
      <c r="Y513" s="38"/>
      <c r="Z513" s="38"/>
      <c r="AA513" s="38"/>
      <c r="AB513" s="38"/>
      <c r="AC513" s="38"/>
      <c r="AD513" s="38"/>
      <c r="AE513" s="38"/>
      <c r="AR513" s="233" t="s">
        <v>151</v>
      </c>
      <c r="AT513" s="233" t="s">
        <v>146</v>
      </c>
      <c r="AU513" s="233" t="s">
        <v>87</v>
      </c>
      <c r="AY513" s="17" t="s">
        <v>144</v>
      </c>
      <c r="BE513" s="234">
        <f>IF(O513="základní",K513,0)</f>
        <v>0</v>
      </c>
      <c r="BF513" s="234">
        <f>IF(O513="snížená",K513,0)</f>
        <v>0</v>
      </c>
      <c r="BG513" s="234">
        <f>IF(O513="zákl. přenesená",K513,0)</f>
        <v>0</v>
      </c>
      <c r="BH513" s="234">
        <f>IF(O513="sníž. přenesená",K513,0)</f>
        <v>0</v>
      </c>
      <c r="BI513" s="234">
        <f>IF(O513="nulová",K513,0)</f>
        <v>0</v>
      </c>
      <c r="BJ513" s="17" t="s">
        <v>85</v>
      </c>
      <c r="BK513" s="234">
        <f>ROUND(P513*H513,2)</f>
        <v>0</v>
      </c>
      <c r="BL513" s="17" t="s">
        <v>151</v>
      </c>
      <c r="BM513" s="233" t="s">
        <v>672</v>
      </c>
    </row>
    <row r="514" s="2" customFormat="1">
      <c r="A514" s="38"/>
      <c r="B514" s="39"/>
      <c r="C514" s="40"/>
      <c r="D514" s="235" t="s">
        <v>153</v>
      </c>
      <c r="E514" s="40"/>
      <c r="F514" s="236" t="s">
        <v>673</v>
      </c>
      <c r="G514" s="40"/>
      <c r="H514" s="40"/>
      <c r="I514" s="237"/>
      <c r="J514" s="237"/>
      <c r="K514" s="40"/>
      <c r="L514" s="40"/>
      <c r="M514" s="44"/>
      <c r="N514" s="238"/>
      <c r="O514" s="239"/>
      <c r="P514" s="91"/>
      <c r="Q514" s="91"/>
      <c r="R514" s="91"/>
      <c r="S514" s="91"/>
      <c r="T514" s="91"/>
      <c r="U514" s="91"/>
      <c r="V514" s="91"/>
      <c r="W514" s="91"/>
      <c r="X514" s="92"/>
      <c r="Y514" s="38"/>
      <c r="Z514" s="38"/>
      <c r="AA514" s="38"/>
      <c r="AB514" s="38"/>
      <c r="AC514" s="38"/>
      <c r="AD514" s="38"/>
      <c r="AE514" s="38"/>
      <c r="AT514" s="17" t="s">
        <v>153</v>
      </c>
      <c r="AU514" s="17" t="s">
        <v>87</v>
      </c>
    </row>
    <row r="515" s="2" customFormat="1">
      <c r="A515" s="38"/>
      <c r="B515" s="39"/>
      <c r="C515" s="40"/>
      <c r="D515" s="240" t="s">
        <v>155</v>
      </c>
      <c r="E515" s="40"/>
      <c r="F515" s="241" t="s">
        <v>674</v>
      </c>
      <c r="G515" s="40"/>
      <c r="H515" s="40"/>
      <c r="I515" s="237"/>
      <c r="J515" s="237"/>
      <c r="K515" s="40"/>
      <c r="L515" s="40"/>
      <c r="M515" s="44"/>
      <c r="N515" s="238"/>
      <c r="O515" s="239"/>
      <c r="P515" s="91"/>
      <c r="Q515" s="91"/>
      <c r="R515" s="91"/>
      <c r="S515" s="91"/>
      <c r="T515" s="91"/>
      <c r="U515" s="91"/>
      <c r="V515" s="91"/>
      <c r="W515" s="91"/>
      <c r="X515" s="92"/>
      <c r="Y515" s="38"/>
      <c r="Z515" s="38"/>
      <c r="AA515" s="38"/>
      <c r="AB515" s="38"/>
      <c r="AC515" s="38"/>
      <c r="AD515" s="38"/>
      <c r="AE515" s="38"/>
      <c r="AT515" s="17" t="s">
        <v>155</v>
      </c>
      <c r="AU515" s="17" t="s">
        <v>87</v>
      </c>
    </row>
    <row r="516" s="13" customFormat="1">
      <c r="A516" s="13"/>
      <c r="B516" s="242"/>
      <c r="C516" s="243"/>
      <c r="D516" s="235" t="s">
        <v>157</v>
      </c>
      <c r="E516" s="244" t="s">
        <v>1</v>
      </c>
      <c r="F516" s="245" t="s">
        <v>675</v>
      </c>
      <c r="G516" s="243"/>
      <c r="H516" s="246">
        <v>1</v>
      </c>
      <c r="I516" s="247"/>
      <c r="J516" s="247"/>
      <c r="K516" s="243"/>
      <c r="L516" s="243"/>
      <c r="M516" s="248"/>
      <c r="N516" s="249"/>
      <c r="O516" s="250"/>
      <c r="P516" s="250"/>
      <c r="Q516" s="250"/>
      <c r="R516" s="250"/>
      <c r="S516" s="250"/>
      <c r="T516" s="250"/>
      <c r="U516" s="250"/>
      <c r="V516" s="250"/>
      <c r="W516" s="250"/>
      <c r="X516" s="251"/>
      <c r="Y516" s="13"/>
      <c r="Z516" s="13"/>
      <c r="AA516" s="13"/>
      <c r="AB516" s="13"/>
      <c r="AC516" s="13"/>
      <c r="AD516" s="13"/>
      <c r="AE516" s="13"/>
      <c r="AT516" s="252" t="s">
        <v>157</v>
      </c>
      <c r="AU516" s="252" t="s">
        <v>87</v>
      </c>
      <c r="AV516" s="13" t="s">
        <v>87</v>
      </c>
      <c r="AW516" s="13" t="s">
        <v>5</v>
      </c>
      <c r="AX516" s="13" t="s">
        <v>77</v>
      </c>
      <c r="AY516" s="252" t="s">
        <v>144</v>
      </c>
    </row>
    <row r="517" s="13" customFormat="1">
      <c r="A517" s="13"/>
      <c r="B517" s="242"/>
      <c r="C517" s="243"/>
      <c r="D517" s="235" t="s">
        <v>157</v>
      </c>
      <c r="E517" s="244" t="s">
        <v>1</v>
      </c>
      <c r="F517" s="245" t="s">
        <v>676</v>
      </c>
      <c r="G517" s="243"/>
      <c r="H517" s="246">
        <v>1</v>
      </c>
      <c r="I517" s="247"/>
      <c r="J517" s="247"/>
      <c r="K517" s="243"/>
      <c r="L517" s="243"/>
      <c r="M517" s="248"/>
      <c r="N517" s="249"/>
      <c r="O517" s="250"/>
      <c r="P517" s="250"/>
      <c r="Q517" s="250"/>
      <c r="R517" s="250"/>
      <c r="S517" s="250"/>
      <c r="T517" s="250"/>
      <c r="U517" s="250"/>
      <c r="V517" s="250"/>
      <c r="W517" s="250"/>
      <c r="X517" s="251"/>
      <c r="Y517" s="13"/>
      <c r="Z517" s="13"/>
      <c r="AA517" s="13"/>
      <c r="AB517" s="13"/>
      <c r="AC517" s="13"/>
      <c r="AD517" s="13"/>
      <c r="AE517" s="13"/>
      <c r="AT517" s="252" t="s">
        <v>157</v>
      </c>
      <c r="AU517" s="252" t="s">
        <v>87</v>
      </c>
      <c r="AV517" s="13" t="s">
        <v>87</v>
      </c>
      <c r="AW517" s="13" t="s">
        <v>5</v>
      </c>
      <c r="AX517" s="13" t="s">
        <v>77</v>
      </c>
      <c r="AY517" s="252" t="s">
        <v>144</v>
      </c>
    </row>
    <row r="518" s="13" customFormat="1">
      <c r="A518" s="13"/>
      <c r="B518" s="242"/>
      <c r="C518" s="243"/>
      <c r="D518" s="235" t="s">
        <v>157</v>
      </c>
      <c r="E518" s="244" t="s">
        <v>1</v>
      </c>
      <c r="F518" s="245" t="s">
        <v>677</v>
      </c>
      <c r="G518" s="243"/>
      <c r="H518" s="246">
        <v>4</v>
      </c>
      <c r="I518" s="247"/>
      <c r="J518" s="247"/>
      <c r="K518" s="243"/>
      <c r="L518" s="243"/>
      <c r="M518" s="248"/>
      <c r="N518" s="249"/>
      <c r="O518" s="250"/>
      <c r="P518" s="250"/>
      <c r="Q518" s="250"/>
      <c r="R518" s="250"/>
      <c r="S518" s="250"/>
      <c r="T518" s="250"/>
      <c r="U518" s="250"/>
      <c r="V518" s="250"/>
      <c r="W518" s="250"/>
      <c r="X518" s="251"/>
      <c r="Y518" s="13"/>
      <c r="Z518" s="13"/>
      <c r="AA518" s="13"/>
      <c r="AB518" s="13"/>
      <c r="AC518" s="13"/>
      <c r="AD518" s="13"/>
      <c r="AE518" s="13"/>
      <c r="AT518" s="252" t="s">
        <v>157</v>
      </c>
      <c r="AU518" s="252" t="s">
        <v>87</v>
      </c>
      <c r="AV518" s="13" t="s">
        <v>87</v>
      </c>
      <c r="AW518" s="13" t="s">
        <v>5</v>
      </c>
      <c r="AX518" s="13" t="s">
        <v>77</v>
      </c>
      <c r="AY518" s="252" t="s">
        <v>144</v>
      </c>
    </row>
    <row r="519" s="13" customFormat="1">
      <c r="A519" s="13"/>
      <c r="B519" s="242"/>
      <c r="C519" s="243"/>
      <c r="D519" s="235" t="s">
        <v>157</v>
      </c>
      <c r="E519" s="244" t="s">
        <v>1</v>
      </c>
      <c r="F519" s="245" t="s">
        <v>678</v>
      </c>
      <c r="G519" s="243"/>
      <c r="H519" s="246">
        <v>10</v>
      </c>
      <c r="I519" s="247"/>
      <c r="J519" s="247"/>
      <c r="K519" s="243"/>
      <c r="L519" s="243"/>
      <c r="M519" s="248"/>
      <c r="N519" s="249"/>
      <c r="O519" s="250"/>
      <c r="P519" s="250"/>
      <c r="Q519" s="250"/>
      <c r="R519" s="250"/>
      <c r="S519" s="250"/>
      <c r="T519" s="250"/>
      <c r="U519" s="250"/>
      <c r="V519" s="250"/>
      <c r="W519" s="250"/>
      <c r="X519" s="251"/>
      <c r="Y519" s="13"/>
      <c r="Z519" s="13"/>
      <c r="AA519" s="13"/>
      <c r="AB519" s="13"/>
      <c r="AC519" s="13"/>
      <c r="AD519" s="13"/>
      <c r="AE519" s="13"/>
      <c r="AT519" s="252" t="s">
        <v>157</v>
      </c>
      <c r="AU519" s="252" t="s">
        <v>87</v>
      </c>
      <c r="AV519" s="13" t="s">
        <v>87</v>
      </c>
      <c r="AW519" s="13" t="s">
        <v>5</v>
      </c>
      <c r="AX519" s="13" t="s">
        <v>77</v>
      </c>
      <c r="AY519" s="252" t="s">
        <v>144</v>
      </c>
    </row>
    <row r="520" s="14" customFormat="1">
      <c r="A520" s="14"/>
      <c r="B520" s="253"/>
      <c r="C520" s="254"/>
      <c r="D520" s="235" t="s">
        <v>157</v>
      </c>
      <c r="E520" s="255" t="s">
        <v>1</v>
      </c>
      <c r="F520" s="256" t="s">
        <v>159</v>
      </c>
      <c r="G520" s="254"/>
      <c r="H520" s="257">
        <v>16</v>
      </c>
      <c r="I520" s="258"/>
      <c r="J520" s="258"/>
      <c r="K520" s="254"/>
      <c r="L520" s="254"/>
      <c r="M520" s="259"/>
      <c r="N520" s="260"/>
      <c r="O520" s="261"/>
      <c r="P520" s="261"/>
      <c r="Q520" s="261"/>
      <c r="R520" s="261"/>
      <c r="S520" s="261"/>
      <c r="T520" s="261"/>
      <c r="U520" s="261"/>
      <c r="V520" s="261"/>
      <c r="W520" s="261"/>
      <c r="X520" s="262"/>
      <c r="Y520" s="14"/>
      <c r="Z520" s="14"/>
      <c r="AA520" s="14"/>
      <c r="AB520" s="14"/>
      <c r="AC520" s="14"/>
      <c r="AD520" s="14"/>
      <c r="AE520" s="14"/>
      <c r="AT520" s="263" t="s">
        <v>157</v>
      </c>
      <c r="AU520" s="263" t="s">
        <v>87</v>
      </c>
      <c r="AV520" s="14" t="s">
        <v>151</v>
      </c>
      <c r="AW520" s="14" t="s">
        <v>5</v>
      </c>
      <c r="AX520" s="14" t="s">
        <v>85</v>
      </c>
      <c r="AY520" s="263" t="s">
        <v>144</v>
      </c>
    </row>
    <row r="521" s="2" customFormat="1" ht="16.5" customHeight="1">
      <c r="A521" s="38"/>
      <c r="B521" s="39"/>
      <c r="C521" s="221" t="s">
        <v>679</v>
      </c>
      <c r="D521" s="221" t="s">
        <v>146</v>
      </c>
      <c r="E521" s="222" t="s">
        <v>680</v>
      </c>
      <c r="F521" s="223" t="s">
        <v>681</v>
      </c>
      <c r="G521" s="224" t="s">
        <v>682</v>
      </c>
      <c r="H521" s="225">
        <v>3</v>
      </c>
      <c r="I521" s="226"/>
      <c r="J521" s="226"/>
      <c r="K521" s="227">
        <f>ROUND(P521*H521,2)</f>
        <v>0</v>
      </c>
      <c r="L521" s="223" t="s">
        <v>1</v>
      </c>
      <c r="M521" s="44"/>
      <c r="N521" s="228" t="s">
        <v>1</v>
      </c>
      <c r="O521" s="229" t="s">
        <v>40</v>
      </c>
      <c r="P521" s="230">
        <f>I521+J521</f>
        <v>0</v>
      </c>
      <c r="Q521" s="230">
        <f>ROUND(I521*H521,2)</f>
        <v>0</v>
      </c>
      <c r="R521" s="230">
        <f>ROUND(J521*H521,2)</f>
        <v>0</v>
      </c>
      <c r="S521" s="91"/>
      <c r="T521" s="231">
        <f>S521*H521</f>
        <v>0</v>
      </c>
      <c r="U521" s="231">
        <v>0.18812000000000001</v>
      </c>
      <c r="V521" s="231">
        <f>U521*H521</f>
        <v>0.56435999999999997</v>
      </c>
      <c r="W521" s="231">
        <v>0</v>
      </c>
      <c r="X521" s="232">
        <f>W521*H521</f>
        <v>0</v>
      </c>
      <c r="Y521" s="38"/>
      <c r="Z521" s="38"/>
      <c r="AA521" s="38"/>
      <c r="AB521" s="38"/>
      <c r="AC521" s="38"/>
      <c r="AD521" s="38"/>
      <c r="AE521" s="38"/>
      <c r="AR521" s="233" t="s">
        <v>151</v>
      </c>
      <c r="AT521" s="233" t="s">
        <v>146</v>
      </c>
      <c r="AU521" s="233" t="s">
        <v>87</v>
      </c>
      <c r="AY521" s="17" t="s">
        <v>144</v>
      </c>
      <c r="BE521" s="234">
        <f>IF(O521="základní",K521,0)</f>
        <v>0</v>
      </c>
      <c r="BF521" s="234">
        <f>IF(O521="snížená",K521,0)</f>
        <v>0</v>
      </c>
      <c r="BG521" s="234">
        <f>IF(O521="zákl. přenesená",K521,0)</f>
        <v>0</v>
      </c>
      <c r="BH521" s="234">
        <f>IF(O521="sníž. přenesená",K521,0)</f>
        <v>0</v>
      </c>
      <c r="BI521" s="234">
        <f>IF(O521="nulová",K521,0)</f>
        <v>0</v>
      </c>
      <c r="BJ521" s="17" t="s">
        <v>85</v>
      </c>
      <c r="BK521" s="234">
        <f>ROUND(P521*H521,2)</f>
        <v>0</v>
      </c>
      <c r="BL521" s="17" t="s">
        <v>151</v>
      </c>
      <c r="BM521" s="233" t="s">
        <v>683</v>
      </c>
    </row>
    <row r="522" s="2" customFormat="1">
      <c r="A522" s="38"/>
      <c r="B522" s="39"/>
      <c r="C522" s="40"/>
      <c r="D522" s="235" t="s">
        <v>153</v>
      </c>
      <c r="E522" s="40"/>
      <c r="F522" s="236" t="s">
        <v>681</v>
      </c>
      <c r="G522" s="40"/>
      <c r="H522" s="40"/>
      <c r="I522" s="237"/>
      <c r="J522" s="237"/>
      <c r="K522" s="40"/>
      <c r="L522" s="40"/>
      <c r="M522" s="44"/>
      <c r="N522" s="238"/>
      <c r="O522" s="239"/>
      <c r="P522" s="91"/>
      <c r="Q522" s="91"/>
      <c r="R522" s="91"/>
      <c r="S522" s="91"/>
      <c r="T522" s="91"/>
      <c r="U522" s="91"/>
      <c r="V522" s="91"/>
      <c r="W522" s="91"/>
      <c r="X522" s="92"/>
      <c r="Y522" s="38"/>
      <c r="Z522" s="38"/>
      <c r="AA522" s="38"/>
      <c r="AB522" s="38"/>
      <c r="AC522" s="38"/>
      <c r="AD522" s="38"/>
      <c r="AE522" s="38"/>
      <c r="AT522" s="17" t="s">
        <v>153</v>
      </c>
      <c r="AU522" s="17" t="s">
        <v>87</v>
      </c>
    </row>
    <row r="523" s="2" customFormat="1" ht="24.15" customHeight="1">
      <c r="A523" s="38"/>
      <c r="B523" s="39"/>
      <c r="C523" s="221" t="s">
        <v>684</v>
      </c>
      <c r="D523" s="221" t="s">
        <v>146</v>
      </c>
      <c r="E523" s="222" t="s">
        <v>685</v>
      </c>
      <c r="F523" s="223" t="s">
        <v>686</v>
      </c>
      <c r="G523" s="224" t="s">
        <v>202</v>
      </c>
      <c r="H523" s="225">
        <v>54</v>
      </c>
      <c r="I523" s="226"/>
      <c r="J523" s="226"/>
      <c r="K523" s="227">
        <f>ROUND(P523*H523,2)</f>
        <v>0</v>
      </c>
      <c r="L523" s="223" t="s">
        <v>150</v>
      </c>
      <c r="M523" s="44"/>
      <c r="N523" s="228" t="s">
        <v>1</v>
      </c>
      <c r="O523" s="229" t="s">
        <v>40</v>
      </c>
      <c r="P523" s="230">
        <f>I523+J523</f>
        <v>0</v>
      </c>
      <c r="Q523" s="230">
        <f>ROUND(I523*H523,2)</f>
        <v>0</v>
      </c>
      <c r="R523" s="230">
        <f>ROUND(J523*H523,2)</f>
        <v>0</v>
      </c>
      <c r="S523" s="91"/>
      <c r="T523" s="231">
        <f>S523*H523</f>
        <v>0</v>
      </c>
      <c r="U523" s="231">
        <v>0.026349999999999998</v>
      </c>
      <c r="V523" s="231">
        <f>U523*H523</f>
        <v>1.4228999999999998</v>
      </c>
      <c r="W523" s="231">
        <v>0</v>
      </c>
      <c r="X523" s="232">
        <f>W523*H523</f>
        <v>0</v>
      </c>
      <c r="Y523" s="38"/>
      <c r="Z523" s="38"/>
      <c r="AA523" s="38"/>
      <c r="AB523" s="38"/>
      <c r="AC523" s="38"/>
      <c r="AD523" s="38"/>
      <c r="AE523" s="38"/>
      <c r="AR523" s="233" t="s">
        <v>151</v>
      </c>
      <c r="AT523" s="233" t="s">
        <v>146</v>
      </c>
      <c r="AU523" s="233" t="s">
        <v>87</v>
      </c>
      <c r="AY523" s="17" t="s">
        <v>144</v>
      </c>
      <c r="BE523" s="234">
        <f>IF(O523="základní",K523,0)</f>
        <v>0</v>
      </c>
      <c r="BF523" s="234">
        <f>IF(O523="snížená",K523,0)</f>
        <v>0</v>
      </c>
      <c r="BG523" s="234">
        <f>IF(O523="zákl. přenesená",K523,0)</f>
        <v>0</v>
      </c>
      <c r="BH523" s="234">
        <f>IF(O523="sníž. přenesená",K523,0)</f>
        <v>0</v>
      </c>
      <c r="BI523" s="234">
        <f>IF(O523="nulová",K523,0)</f>
        <v>0</v>
      </c>
      <c r="BJ523" s="17" t="s">
        <v>85</v>
      </c>
      <c r="BK523" s="234">
        <f>ROUND(P523*H523,2)</f>
        <v>0</v>
      </c>
      <c r="BL523" s="17" t="s">
        <v>151</v>
      </c>
      <c r="BM523" s="233" t="s">
        <v>687</v>
      </c>
    </row>
    <row r="524" s="2" customFormat="1">
      <c r="A524" s="38"/>
      <c r="B524" s="39"/>
      <c r="C524" s="40"/>
      <c r="D524" s="235" t="s">
        <v>153</v>
      </c>
      <c r="E524" s="40"/>
      <c r="F524" s="236" t="s">
        <v>688</v>
      </c>
      <c r="G524" s="40"/>
      <c r="H524" s="40"/>
      <c r="I524" s="237"/>
      <c r="J524" s="237"/>
      <c r="K524" s="40"/>
      <c r="L524" s="40"/>
      <c r="M524" s="44"/>
      <c r="N524" s="238"/>
      <c r="O524" s="239"/>
      <c r="P524" s="91"/>
      <c r="Q524" s="91"/>
      <c r="R524" s="91"/>
      <c r="S524" s="91"/>
      <c r="T524" s="91"/>
      <c r="U524" s="91"/>
      <c r="V524" s="91"/>
      <c r="W524" s="91"/>
      <c r="X524" s="92"/>
      <c r="Y524" s="38"/>
      <c r="Z524" s="38"/>
      <c r="AA524" s="38"/>
      <c r="AB524" s="38"/>
      <c r="AC524" s="38"/>
      <c r="AD524" s="38"/>
      <c r="AE524" s="38"/>
      <c r="AT524" s="17" t="s">
        <v>153</v>
      </c>
      <c r="AU524" s="17" t="s">
        <v>87</v>
      </c>
    </row>
    <row r="525" s="2" customFormat="1">
      <c r="A525" s="38"/>
      <c r="B525" s="39"/>
      <c r="C525" s="40"/>
      <c r="D525" s="240" t="s">
        <v>155</v>
      </c>
      <c r="E525" s="40"/>
      <c r="F525" s="241" t="s">
        <v>689</v>
      </c>
      <c r="G525" s="40"/>
      <c r="H525" s="40"/>
      <c r="I525" s="237"/>
      <c r="J525" s="237"/>
      <c r="K525" s="40"/>
      <c r="L525" s="40"/>
      <c r="M525" s="44"/>
      <c r="N525" s="238"/>
      <c r="O525" s="239"/>
      <c r="P525" s="91"/>
      <c r="Q525" s="91"/>
      <c r="R525" s="91"/>
      <c r="S525" s="91"/>
      <c r="T525" s="91"/>
      <c r="U525" s="91"/>
      <c r="V525" s="91"/>
      <c r="W525" s="91"/>
      <c r="X525" s="92"/>
      <c r="Y525" s="38"/>
      <c r="Z525" s="38"/>
      <c r="AA525" s="38"/>
      <c r="AB525" s="38"/>
      <c r="AC525" s="38"/>
      <c r="AD525" s="38"/>
      <c r="AE525" s="38"/>
      <c r="AT525" s="17" t="s">
        <v>155</v>
      </c>
      <c r="AU525" s="17" t="s">
        <v>87</v>
      </c>
    </row>
    <row r="526" s="13" customFormat="1">
      <c r="A526" s="13"/>
      <c r="B526" s="242"/>
      <c r="C526" s="243"/>
      <c r="D526" s="235" t="s">
        <v>157</v>
      </c>
      <c r="E526" s="244" t="s">
        <v>1</v>
      </c>
      <c r="F526" s="245" t="s">
        <v>690</v>
      </c>
      <c r="G526" s="243"/>
      <c r="H526" s="246">
        <v>54</v>
      </c>
      <c r="I526" s="247"/>
      <c r="J526" s="247"/>
      <c r="K526" s="243"/>
      <c r="L526" s="243"/>
      <c r="M526" s="248"/>
      <c r="N526" s="249"/>
      <c r="O526" s="250"/>
      <c r="P526" s="250"/>
      <c r="Q526" s="250"/>
      <c r="R526" s="250"/>
      <c r="S526" s="250"/>
      <c r="T526" s="250"/>
      <c r="U526" s="250"/>
      <c r="V526" s="250"/>
      <c r="W526" s="250"/>
      <c r="X526" s="251"/>
      <c r="Y526" s="13"/>
      <c r="Z526" s="13"/>
      <c r="AA526" s="13"/>
      <c r="AB526" s="13"/>
      <c r="AC526" s="13"/>
      <c r="AD526" s="13"/>
      <c r="AE526" s="13"/>
      <c r="AT526" s="252" t="s">
        <v>157</v>
      </c>
      <c r="AU526" s="252" t="s">
        <v>87</v>
      </c>
      <c r="AV526" s="13" t="s">
        <v>87</v>
      </c>
      <c r="AW526" s="13" t="s">
        <v>5</v>
      </c>
      <c r="AX526" s="13" t="s">
        <v>77</v>
      </c>
      <c r="AY526" s="252" t="s">
        <v>144</v>
      </c>
    </row>
    <row r="527" s="14" customFormat="1">
      <c r="A527" s="14"/>
      <c r="B527" s="253"/>
      <c r="C527" s="254"/>
      <c r="D527" s="235" t="s">
        <v>157</v>
      </c>
      <c r="E527" s="255" t="s">
        <v>1</v>
      </c>
      <c r="F527" s="256" t="s">
        <v>159</v>
      </c>
      <c r="G527" s="254"/>
      <c r="H527" s="257">
        <v>54</v>
      </c>
      <c r="I527" s="258"/>
      <c r="J527" s="258"/>
      <c r="K527" s="254"/>
      <c r="L527" s="254"/>
      <c r="M527" s="259"/>
      <c r="N527" s="286"/>
      <c r="O527" s="287"/>
      <c r="P527" s="287"/>
      <c r="Q527" s="287"/>
      <c r="R527" s="287"/>
      <c r="S527" s="287"/>
      <c r="T527" s="287"/>
      <c r="U527" s="287"/>
      <c r="V527" s="287"/>
      <c r="W527" s="287"/>
      <c r="X527" s="288"/>
      <c r="Y527" s="14"/>
      <c r="Z527" s="14"/>
      <c r="AA527" s="14"/>
      <c r="AB527" s="14"/>
      <c r="AC527" s="14"/>
      <c r="AD527" s="14"/>
      <c r="AE527" s="14"/>
      <c r="AT527" s="263" t="s">
        <v>157</v>
      </c>
      <c r="AU527" s="263" t="s">
        <v>87</v>
      </c>
      <c r="AV527" s="14" t="s">
        <v>151</v>
      </c>
      <c r="AW527" s="14" t="s">
        <v>5</v>
      </c>
      <c r="AX527" s="14" t="s">
        <v>85</v>
      </c>
      <c r="AY527" s="263" t="s">
        <v>144</v>
      </c>
    </row>
    <row r="528" s="2" customFormat="1" ht="6.96" customHeight="1">
      <c r="A528" s="38"/>
      <c r="B528" s="66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44"/>
      <c r="N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</row>
  </sheetData>
  <sheetProtection sheet="1" autoFilter="0" formatColumns="0" formatRows="0" objects="1" scenarios="1" spinCount="100000" saltValue="I3eWCLdYu+Mdf1CDYhx6Ww0CZmnzjSE3WAXcMQ/+wWZjKjlOgvh14EK7z69CLGbKHGxvQyYNIhwtGOeHP0vHiQ==" hashValue="kwpI5DnjSDOIIsBoOk0h/dbiSIUAheU3SgctAouYZguyDlD+oVHlIQjrL054JMAeS29yp0kAn9f/fkHKUdq5iw==" algorithmName="SHA-512" password="CC35"/>
  <autoFilter ref="C130:L527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M2:Z2"/>
  </mergeCells>
  <hyperlinks>
    <hyperlink ref="F136" r:id="rId1" display="https://podminky.urs.cz/item/CS_URS_2023_02/112151011"/>
    <hyperlink ref="F141" r:id="rId2" display="https://podminky.urs.cz/item/CS_URS_2023_02/112151013"/>
    <hyperlink ref="F146" r:id="rId3" display="https://podminky.urs.cz/item/CS_URS_2023_02/112251101"/>
    <hyperlink ref="F151" r:id="rId4" display="https://podminky.urs.cz/item/CS_URS_2023_02/112251102"/>
    <hyperlink ref="F156" r:id="rId5" display="https://podminky.urs.cz/item/CS_URS_2023_02/113107331"/>
    <hyperlink ref="F161" r:id="rId6" display="https://podminky.urs.cz/item/CS_URS_2023_02/115101201"/>
    <hyperlink ref="F166" r:id="rId7" display="https://podminky.urs.cz/item/CS_URS_2023_02/115101301"/>
    <hyperlink ref="F171" r:id="rId8" display="https://podminky.urs.cz/item/CS_URS_2023_02/119003223"/>
    <hyperlink ref="F176" r:id="rId9" display="https://podminky.urs.cz/item/CS_URS_2023_02/119003224"/>
    <hyperlink ref="F181" r:id="rId10" display="https://podminky.urs.cz/item/CS_URS_2023_02/131253203"/>
    <hyperlink ref="F186" r:id="rId11" display="https://podminky.urs.cz/item/CS_URS_2023_02/151101101"/>
    <hyperlink ref="F191" r:id="rId12" display="https://podminky.urs.cz/item/CS_URS_2023_02/151101102"/>
    <hyperlink ref="F196" r:id="rId13" display="https://podminky.urs.cz/item/CS_URS_2023_02/151101111"/>
    <hyperlink ref="F201" r:id="rId14" display="https://podminky.urs.cz/item/CS_URS_2023_02/151101112"/>
    <hyperlink ref="F206" r:id="rId15" display="https://podminky.urs.cz/item/CS_URS_2023_02/162451105"/>
    <hyperlink ref="F213" r:id="rId16" display="https://podminky.urs.cz/item/CS_URS_2023_02/162751117"/>
    <hyperlink ref="F218" r:id="rId17" display="https://podminky.urs.cz/item/CS_URS_2023_02/162751119"/>
    <hyperlink ref="F223" r:id="rId18" display="https://podminky.urs.cz/item/CS_URS_2023_02/167151111"/>
    <hyperlink ref="F229" r:id="rId19" display="https://podminky.urs.cz/item/CS_URS_2023_02/171251201"/>
    <hyperlink ref="F238" r:id="rId20" display="https://podminky.urs.cz/item/CS_URS_2023_02/171201221"/>
    <hyperlink ref="F243" r:id="rId21" display="https://podminky.urs.cz/item/CS_URS_2023_02/174101101"/>
    <hyperlink ref="F248" r:id="rId22" display="https://podminky.urs.cz/item/CS_URS_2023_02/175111101"/>
    <hyperlink ref="F253" r:id="rId23" display="https://podminky.urs.cz/item/CS_URS_2023_02/181006113"/>
    <hyperlink ref="F259" r:id="rId24" display="https://podminky.urs.cz/item/CS_URS_2023_02/212750101"/>
    <hyperlink ref="F265" r:id="rId25" display="https://podminky.urs.cz/item/CS_URS_2023_02/275311126"/>
    <hyperlink ref="F299" r:id="rId26" display="https://podminky.urs.cz/item/CS_URS_2023_02/850395921"/>
    <hyperlink ref="F302" r:id="rId27" display="https://podminky.urs.cz/item/CS_URS_2023_02/892421111"/>
    <hyperlink ref="F306" r:id="rId28" display="https://podminky.urs.cz/item/CS_URS_2023_02/892442111"/>
    <hyperlink ref="F334" r:id="rId29" display="https://podminky.urs.cz/item/CS_URS_2023_02/891391112"/>
    <hyperlink ref="F355" r:id="rId30" display="https://podminky.urs.cz/item/CS_URS_2023_02/891241112"/>
    <hyperlink ref="F376" r:id="rId31" display="https://podminky.urs.cz/item/CS_URS_2023_02/891311112"/>
    <hyperlink ref="F420" r:id="rId32" display="https://podminky.urs.cz/item/CS_URS_2023_02/899913166"/>
    <hyperlink ref="F430" r:id="rId33" display="https://podminky.urs.cz/item/CS_URS_2023_02/961044111"/>
    <hyperlink ref="F436" r:id="rId34" display="https://podminky.urs.cz/item/CS_URS_2023_02/997002511"/>
    <hyperlink ref="F439" r:id="rId35" display="https://podminky.urs.cz/item/CS_URS_2023_02/997002519"/>
    <hyperlink ref="F444" r:id="rId36" display="https://podminky.urs.cz/item/CS_URS_2023_02/997002611"/>
    <hyperlink ref="F447" r:id="rId37" display="https://podminky.urs.cz/item/CS_URS_2023_02/997221655"/>
    <hyperlink ref="F453" r:id="rId38" display="https://podminky.urs.cz/item/CS_URS_2023_02/997221861"/>
    <hyperlink ref="F459" r:id="rId39" display="https://podminky.urs.cz/item/CS_URS_2023_02/998273112"/>
    <hyperlink ref="F464" r:id="rId40" display="https://podminky.urs.cz/item/CS_URS_2023_02/998276101"/>
    <hyperlink ref="F469" r:id="rId41" display="https://podminky.urs.cz/item/CS_URS_2023_02/998276124"/>
    <hyperlink ref="F490" r:id="rId42" display="https://podminky.urs.cz/item/CS_URS_2023_02/230085140"/>
    <hyperlink ref="F499" r:id="rId43" display="https://podminky.urs.cz/item/CS_URS_2023_02/857392122"/>
    <hyperlink ref="F510" r:id="rId44" display="https://podminky.urs.cz/item/CS_URS_2023_02/871381152"/>
    <hyperlink ref="F515" r:id="rId45" display="https://podminky.urs.cz/item/CS_URS_2023_02/877381101"/>
    <hyperlink ref="F525" r:id="rId46" display="https://podminky.urs.cz/item/CS_URS_2023_02/89813115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87</v>
      </c>
    </row>
    <row r="4" s="1" customFormat="1" ht="24.96" customHeight="1">
      <c r="B4" s="20"/>
      <c r="D4" s="139" t="s">
        <v>98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Odkalovací potrubí z UK Blanice_2023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99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691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15. 11. 2023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">
        <v>1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32</v>
      </c>
      <c r="F24" s="38"/>
      <c r="G24" s="38"/>
      <c r="H24" s="38"/>
      <c r="I24" s="141" t="s">
        <v>27</v>
      </c>
      <c r="J24" s="144" t="s">
        <v>1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33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101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102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35</v>
      </c>
      <c r="E32" s="38"/>
      <c r="F32" s="38"/>
      <c r="G32" s="38"/>
      <c r="H32" s="38"/>
      <c r="I32" s="38"/>
      <c r="J32" s="38"/>
      <c r="K32" s="153">
        <f>ROUND(K131,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37</v>
      </c>
      <c r="G34" s="38"/>
      <c r="H34" s="38"/>
      <c r="I34" s="154" t="s">
        <v>36</v>
      </c>
      <c r="J34" s="38"/>
      <c r="K34" s="154" t="s">
        <v>38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39</v>
      </c>
      <c r="E35" s="141" t="s">
        <v>40</v>
      </c>
      <c r="F35" s="151">
        <f>ROUND((SUM(BE131:BE426)),  2)</f>
        <v>0</v>
      </c>
      <c r="G35" s="38"/>
      <c r="H35" s="38"/>
      <c r="I35" s="156">
        <v>0.20999999999999999</v>
      </c>
      <c r="J35" s="38"/>
      <c r="K35" s="151">
        <f>ROUND(((SUM(BE131:BE426))*I35),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41</v>
      </c>
      <c r="F36" s="151">
        <f>ROUND((SUM(BF131:BF426)),  2)</f>
        <v>0</v>
      </c>
      <c r="G36" s="38"/>
      <c r="H36" s="38"/>
      <c r="I36" s="156">
        <v>0.14999999999999999</v>
      </c>
      <c r="J36" s="38"/>
      <c r="K36" s="151">
        <f>ROUND(((SUM(BF131:BF426))*I36),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42</v>
      </c>
      <c r="F37" s="151">
        <f>ROUND((SUM(BG131:BG426)),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43</v>
      </c>
      <c r="F38" s="151">
        <f>ROUND((SUM(BH131:BH426)),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44</v>
      </c>
      <c r="F39" s="151">
        <f>ROUND((SUM(BI131:BI426)),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45</v>
      </c>
      <c r="E41" s="159"/>
      <c r="F41" s="159"/>
      <c r="G41" s="160" t="s">
        <v>46</v>
      </c>
      <c r="H41" s="161" t="s">
        <v>47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Odkalovací potrubí z UK Blanice_2023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DSO 01.2 - ODKALOVACÍ POTRUBÍ D355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15. 11. 2023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>Vodohospodářský rozvoj a výstavba a.s.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104</v>
      </c>
      <c r="D94" s="177"/>
      <c r="E94" s="177"/>
      <c r="F94" s="177"/>
      <c r="G94" s="177"/>
      <c r="H94" s="177"/>
      <c r="I94" s="178" t="s">
        <v>105</v>
      </c>
      <c r="J94" s="178" t="s">
        <v>106</v>
      </c>
      <c r="K94" s="178" t="s">
        <v>107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108</v>
      </c>
      <c r="D96" s="40"/>
      <c r="E96" s="40"/>
      <c r="F96" s="40"/>
      <c r="G96" s="40"/>
      <c r="H96" s="40"/>
      <c r="I96" s="110">
        <f>Q131</f>
        <v>0</v>
      </c>
      <c r="J96" s="110">
        <f>R131</f>
        <v>0</v>
      </c>
      <c r="K96" s="110">
        <f>K131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4">
        <f>Q132</f>
        <v>0</v>
      </c>
      <c r="J97" s="184">
        <f>R132</f>
        <v>0</v>
      </c>
      <c r="K97" s="184">
        <f>K132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90">
        <f>Q133</f>
        <v>0</v>
      </c>
      <c r="J98" s="190">
        <f>R133</f>
        <v>0</v>
      </c>
      <c r="K98" s="190">
        <f>K133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90">
        <f>Q253</f>
        <v>0</v>
      </c>
      <c r="J99" s="190">
        <f>R253</f>
        <v>0</v>
      </c>
      <c r="K99" s="190">
        <f>K253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90">
        <f>Q264</f>
        <v>0</v>
      </c>
      <c r="J100" s="190">
        <f>R264</f>
        <v>0</v>
      </c>
      <c r="K100" s="190">
        <f>K264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90">
        <f>Q276</f>
        <v>0</v>
      </c>
      <c r="J101" s="190">
        <f>R276</f>
        <v>0</v>
      </c>
      <c r="K101" s="190">
        <f>K276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115</v>
      </c>
      <c r="E102" s="189"/>
      <c r="F102" s="189"/>
      <c r="G102" s="189"/>
      <c r="H102" s="189"/>
      <c r="I102" s="190">
        <f>Q290</f>
        <v>0</v>
      </c>
      <c r="J102" s="190">
        <f>R290</f>
        <v>0</v>
      </c>
      <c r="K102" s="190">
        <f>K290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116</v>
      </c>
      <c r="E103" s="189"/>
      <c r="F103" s="189"/>
      <c r="G103" s="189"/>
      <c r="H103" s="189"/>
      <c r="I103" s="190">
        <f>Q291</f>
        <v>0</v>
      </c>
      <c r="J103" s="190">
        <f>R291</f>
        <v>0</v>
      </c>
      <c r="K103" s="190">
        <f>K291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117</v>
      </c>
      <c r="E104" s="189"/>
      <c r="F104" s="189"/>
      <c r="G104" s="189"/>
      <c r="H104" s="189"/>
      <c r="I104" s="190">
        <f>Q338</f>
        <v>0</v>
      </c>
      <c r="J104" s="190">
        <f>R338</f>
        <v>0</v>
      </c>
      <c r="K104" s="190">
        <f>K338</f>
        <v>0</v>
      </c>
      <c r="L104" s="187"/>
      <c r="M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118</v>
      </c>
      <c r="E105" s="189"/>
      <c r="F105" s="189"/>
      <c r="G105" s="189"/>
      <c r="H105" s="189"/>
      <c r="I105" s="190">
        <f>Q348</f>
        <v>0</v>
      </c>
      <c r="J105" s="190">
        <f>R348</f>
        <v>0</v>
      </c>
      <c r="K105" s="190">
        <f>K348</f>
        <v>0</v>
      </c>
      <c r="L105" s="187"/>
      <c r="M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119</v>
      </c>
      <c r="E106" s="189"/>
      <c r="F106" s="189"/>
      <c r="G106" s="189"/>
      <c r="H106" s="189"/>
      <c r="I106" s="190">
        <f>Q370</f>
        <v>0</v>
      </c>
      <c r="J106" s="190">
        <f>R370</f>
        <v>0</v>
      </c>
      <c r="K106" s="190">
        <f>K370</f>
        <v>0</v>
      </c>
      <c r="L106" s="187"/>
      <c r="M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120</v>
      </c>
      <c r="E107" s="183"/>
      <c r="F107" s="183"/>
      <c r="G107" s="183"/>
      <c r="H107" s="183"/>
      <c r="I107" s="184">
        <f>Q381</f>
        <v>0</v>
      </c>
      <c r="J107" s="184">
        <f>R381</f>
        <v>0</v>
      </c>
      <c r="K107" s="184">
        <f>K381</f>
        <v>0</v>
      </c>
      <c r="L107" s="181"/>
      <c r="M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121</v>
      </c>
      <c r="E108" s="189"/>
      <c r="F108" s="189"/>
      <c r="G108" s="189"/>
      <c r="H108" s="189"/>
      <c r="I108" s="190">
        <f>Q382</f>
        <v>0</v>
      </c>
      <c r="J108" s="190">
        <f>R382</f>
        <v>0</v>
      </c>
      <c r="K108" s="190">
        <f>K382</f>
        <v>0</v>
      </c>
      <c r="L108" s="187"/>
      <c r="M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122</v>
      </c>
      <c r="E109" s="183"/>
      <c r="F109" s="183"/>
      <c r="G109" s="183"/>
      <c r="H109" s="183"/>
      <c r="I109" s="184">
        <f>Q386</f>
        <v>0</v>
      </c>
      <c r="J109" s="184">
        <f>R386</f>
        <v>0</v>
      </c>
      <c r="K109" s="184">
        <f>K386</f>
        <v>0</v>
      </c>
      <c r="L109" s="181"/>
      <c r="M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123</v>
      </c>
      <c r="E110" s="189"/>
      <c r="F110" s="189"/>
      <c r="G110" s="189"/>
      <c r="H110" s="189"/>
      <c r="I110" s="190">
        <f>Q387</f>
        <v>0</v>
      </c>
      <c r="J110" s="190">
        <f>R387</f>
        <v>0</v>
      </c>
      <c r="K110" s="190">
        <f>K387</f>
        <v>0</v>
      </c>
      <c r="L110" s="187"/>
      <c r="M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124</v>
      </c>
      <c r="E111" s="189"/>
      <c r="F111" s="189"/>
      <c r="G111" s="189"/>
      <c r="H111" s="189"/>
      <c r="I111" s="190">
        <f>Q391</f>
        <v>0</v>
      </c>
      <c r="J111" s="190">
        <f>R391</f>
        <v>0</v>
      </c>
      <c r="K111" s="190">
        <f>K391</f>
        <v>0</v>
      </c>
      <c r="L111" s="187"/>
      <c r="M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125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17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75" t="str">
        <f>E7</f>
        <v>Odkalovací potrubí z UK Blanice_2023</v>
      </c>
      <c r="F121" s="32"/>
      <c r="G121" s="32"/>
      <c r="H121" s="32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99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DSO 01.2 - ODKALOVACÍ POTRUBÍ D355</v>
      </c>
      <c r="F123" s="40"/>
      <c r="G123" s="40"/>
      <c r="H123" s="40"/>
      <c r="I123" s="40"/>
      <c r="J123" s="40"/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21</v>
      </c>
      <c r="D125" s="40"/>
      <c r="E125" s="40"/>
      <c r="F125" s="27" t="str">
        <f>F12</f>
        <v xml:space="preserve"> </v>
      </c>
      <c r="G125" s="40"/>
      <c r="H125" s="40"/>
      <c r="I125" s="32" t="s">
        <v>23</v>
      </c>
      <c r="J125" s="79" t="str">
        <f>IF(J12="","",J12)</f>
        <v>15. 11. 2023</v>
      </c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25</v>
      </c>
      <c r="D127" s="40"/>
      <c r="E127" s="40"/>
      <c r="F127" s="27" t="str">
        <f>E15</f>
        <v xml:space="preserve"> </v>
      </c>
      <c r="G127" s="40"/>
      <c r="H127" s="40"/>
      <c r="I127" s="32" t="s">
        <v>30</v>
      </c>
      <c r="J127" s="36" t="str">
        <f>E21</f>
        <v xml:space="preserve"> </v>
      </c>
      <c r="K127" s="40"/>
      <c r="L127" s="40"/>
      <c r="M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31</v>
      </c>
      <c r="J128" s="36" t="str">
        <f>E24</f>
        <v>Vodohospodářský rozvoj a výstavba a.s.</v>
      </c>
      <c r="K128" s="40"/>
      <c r="L128" s="40"/>
      <c r="M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2"/>
      <c r="B130" s="193"/>
      <c r="C130" s="194" t="s">
        <v>126</v>
      </c>
      <c r="D130" s="195" t="s">
        <v>60</v>
      </c>
      <c r="E130" s="195" t="s">
        <v>56</v>
      </c>
      <c r="F130" s="195" t="s">
        <v>57</v>
      </c>
      <c r="G130" s="195" t="s">
        <v>127</v>
      </c>
      <c r="H130" s="195" t="s">
        <v>128</v>
      </c>
      <c r="I130" s="195" t="s">
        <v>129</v>
      </c>
      <c r="J130" s="195" t="s">
        <v>130</v>
      </c>
      <c r="K130" s="195" t="s">
        <v>107</v>
      </c>
      <c r="L130" s="196" t="s">
        <v>131</v>
      </c>
      <c r="M130" s="197"/>
      <c r="N130" s="100" t="s">
        <v>1</v>
      </c>
      <c r="O130" s="101" t="s">
        <v>39</v>
      </c>
      <c r="P130" s="101" t="s">
        <v>132</v>
      </c>
      <c r="Q130" s="101" t="s">
        <v>133</v>
      </c>
      <c r="R130" s="101" t="s">
        <v>134</v>
      </c>
      <c r="S130" s="101" t="s">
        <v>135</v>
      </c>
      <c r="T130" s="101" t="s">
        <v>136</v>
      </c>
      <c r="U130" s="101" t="s">
        <v>137</v>
      </c>
      <c r="V130" s="101" t="s">
        <v>138</v>
      </c>
      <c r="W130" s="101" t="s">
        <v>139</v>
      </c>
      <c r="X130" s="102" t="s">
        <v>140</v>
      </c>
      <c r="Y130" s="192"/>
      <c r="Z130" s="192"/>
      <c r="AA130" s="192"/>
      <c r="AB130" s="192"/>
      <c r="AC130" s="192"/>
      <c r="AD130" s="192"/>
      <c r="AE130" s="192"/>
    </row>
    <row r="131" s="2" customFormat="1" ht="22.8" customHeight="1">
      <c r="A131" s="38"/>
      <c r="B131" s="39"/>
      <c r="C131" s="107" t="s">
        <v>141</v>
      </c>
      <c r="D131" s="40"/>
      <c r="E131" s="40"/>
      <c r="F131" s="40"/>
      <c r="G131" s="40"/>
      <c r="H131" s="40"/>
      <c r="I131" s="40"/>
      <c r="J131" s="40"/>
      <c r="K131" s="198">
        <f>BK131</f>
        <v>0</v>
      </c>
      <c r="L131" s="40"/>
      <c r="M131" s="44"/>
      <c r="N131" s="103"/>
      <c r="O131" s="199"/>
      <c r="P131" s="104"/>
      <c r="Q131" s="200">
        <f>Q132+Q381+Q386</f>
        <v>0</v>
      </c>
      <c r="R131" s="200">
        <f>R132+R381+R386</f>
        <v>0</v>
      </c>
      <c r="S131" s="104"/>
      <c r="T131" s="201">
        <f>T132+T381+T386</f>
        <v>0</v>
      </c>
      <c r="U131" s="104"/>
      <c r="V131" s="201">
        <f>V132+V381+V386</f>
        <v>86.714494389600006</v>
      </c>
      <c r="W131" s="104"/>
      <c r="X131" s="202">
        <f>X132+X381+X386</f>
        <v>60</v>
      </c>
      <c r="Y131" s="38"/>
      <c r="Z131" s="38"/>
      <c r="AA131" s="38"/>
      <c r="AB131" s="38"/>
      <c r="AC131" s="38"/>
      <c r="AD131" s="38"/>
      <c r="AE131" s="38"/>
      <c r="AT131" s="17" t="s">
        <v>76</v>
      </c>
      <c r="AU131" s="17" t="s">
        <v>109</v>
      </c>
      <c r="BK131" s="203">
        <f>BK132+BK381+BK386</f>
        <v>0</v>
      </c>
    </row>
    <row r="132" s="12" customFormat="1" ht="25.92" customHeight="1">
      <c r="A132" s="12"/>
      <c r="B132" s="204"/>
      <c r="C132" s="205"/>
      <c r="D132" s="206" t="s">
        <v>76</v>
      </c>
      <c r="E132" s="207" t="s">
        <v>142</v>
      </c>
      <c r="F132" s="207" t="s">
        <v>143</v>
      </c>
      <c r="G132" s="205"/>
      <c r="H132" s="205"/>
      <c r="I132" s="208"/>
      <c r="J132" s="208"/>
      <c r="K132" s="209">
        <f>BK132</f>
        <v>0</v>
      </c>
      <c r="L132" s="205"/>
      <c r="M132" s="210"/>
      <c r="N132" s="211"/>
      <c r="O132" s="212"/>
      <c r="P132" s="212"/>
      <c r="Q132" s="213">
        <f>Q133+Q253+Q264+Q276+Q290+Q291+Q338+Q348+Q370</f>
        <v>0</v>
      </c>
      <c r="R132" s="213">
        <f>R133+R253+R264+R276+R290+R291+R338+R348+R370</f>
        <v>0</v>
      </c>
      <c r="S132" s="212"/>
      <c r="T132" s="214">
        <f>T133+T253+T264+T276+T290+T291+T338+T348+T370</f>
        <v>0</v>
      </c>
      <c r="U132" s="212"/>
      <c r="V132" s="214">
        <f>V133+V253+V264+V276+V290+V291+V338+V348+V370</f>
        <v>84.5603405576</v>
      </c>
      <c r="W132" s="212"/>
      <c r="X132" s="215">
        <f>X133+X253+X264+X276+X290+X291+X338+X348+X370</f>
        <v>60</v>
      </c>
      <c r="Y132" s="12"/>
      <c r="Z132" s="12"/>
      <c r="AA132" s="12"/>
      <c r="AB132" s="12"/>
      <c r="AC132" s="12"/>
      <c r="AD132" s="12"/>
      <c r="AE132" s="12"/>
      <c r="AR132" s="216" t="s">
        <v>85</v>
      </c>
      <c r="AT132" s="217" t="s">
        <v>76</v>
      </c>
      <c r="AU132" s="217" t="s">
        <v>77</v>
      </c>
      <c r="AY132" s="216" t="s">
        <v>144</v>
      </c>
      <c r="BK132" s="218">
        <f>BK133+BK253+BK264+BK276+BK290+BK291+BK338+BK348+BK370</f>
        <v>0</v>
      </c>
    </row>
    <row r="133" s="12" customFormat="1" ht="22.8" customHeight="1">
      <c r="A133" s="12"/>
      <c r="B133" s="204"/>
      <c r="C133" s="205"/>
      <c r="D133" s="206" t="s">
        <v>76</v>
      </c>
      <c r="E133" s="219" t="s">
        <v>85</v>
      </c>
      <c r="F133" s="219" t="s">
        <v>145</v>
      </c>
      <c r="G133" s="205"/>
      <c r="H133" s="205"/>
      <c r="I133" s="208"/>
      <c r="J133" s="208"/>
      <c r="K133" s="220">
        <f>BK133</f>
        <v>0</v>
      </c>
      <c r="L133" s="205"/>
      <c r="M133" s="210"/>
      <c r="N133" s="211"/>
      <c r="O133" s="212"/>
      <c r="P133" s="212"/>
      <c r="Q133" s="213">
        <f>SUM(Q134:Q252)</f>
        <v>0</v>
      </c>
      <c r="R133" s="213">
        <f>SUM(R134:R252)</f>
        <v>0</v>
      </c>
      <c r="S133" s="212"/>
      <c r="T133" s="214">
        <f>SUM(T134:T252)</f>
        <v>0</v>
      </c>
      <c r="U133" s="212"/>
      <c r="V133" s="214">
        <f>SUM(V134:V252)</f>
        <v>0.1650034776</v>
      </c>
      <c r="W133" s="212"/>
      <c r="X133" s="215">
        <f>SUM(X134:X252)</f>
        <v>0</v>
      </c>
      <c r="Y133" s="12"/>
      <c r="Z133" s="12"/>
      <c r="AA133" s="12"/>
      <c r="AB133" s="12"/>
      <c r="AC133" s="12"/>
      <c r="AD133" s="12"/>
      <c r="AE133" s="12"/>
      <c r="AR133" s="216" t="s">
        <v>85</v>
      </c>
      <c r="AT133" s="217" t="s">
        <v>76</v>
      </c>
      <c r="AU133" s="217" t="s">
        <v>85</v>
      </c>
      <c r="AY133" s="216" t="s">
        <v>144</v>
      </c>
      <c r="BK133" s="218">
        <f>SUM(BK134:BK252)</f>
        <v>0</v>
      </c>
    </row>
    <row r="134" s="2" customFormat="1" ht="24.15" customHeight="1">
      <c r="A134" s="38"/>
      <c r="B134" s="39"/>
      <c r="C134" s="221" t="s">
        <v>85</v>
      </c>
      <c r="D134" s="221" t="s">
        <v>146</v>
      </c>
      <c r="E134" s="222" t="s">
        <v>147</v>
      </c>
      <c r="F134" s="223" t="s">
        <v>148</v>
      </c>
      <c r="G134" s="224" t="s">
        <v>149</v>
      </c>
      <c r="H134" s="225">
        <v>3</v>
      </c>
      <c r="I134" s="226"/>
      <c r="J134" s="226"/>
      <c r="K134" s="227">
        <f>ROUND(P134*H134,2)</f>
        <v>0</v>
      </c>
      <c r="L134" s="223" t="s">
        <v>150</v>
      </c>
      <c r="M134" s="44"/>
      <c r="N134" s="228" t="s">
        <v>1</v>
      </c>
      <c r="O134" s="229" t="s">
        <v>40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151</v>
      </c>
      <c r="AT134" s="233" t="s">
        <v>146</v>
      </c>
      <c r="AU134" s="233" t="s">
        <v>87</v>
      </c>
      <c r="AY134" s="17" t="s">
        <v>144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85</v>
      </c>
      <c r="BK134" s="234">
        <f>ROUND(P134*H134,2)</f>
        <v>0</v>
      </c>
      <c r="BL134" s="17" t="s">
        <v>151</v>
      </c>
      <c r="BM134" s="233" t="s">
        <v>692</v>
      </c>
    </row>
    <row r="135" s="2" customFormat="1">
      <c r="A135" s="38"/>
      <c r="B135" s="39"/>
      <c r="C135" s="40"/>
      <c r="D135" s="235" t="s">
        <v>153</v>
      </c>
      <c r="E135" s="40"/>
      <c r="F135" s="236" t="s">
        <v>154</v>
      </c>
      <c r="G135" s="40"/>
      <c r="H135" s="40"/>
      <c r="I135" s="237"/>
      <c r="J135" s="237"/>
      <c r="K135" s="40"/>
      <c r="L135" s="40"/>
      <c r="M135" s="44"/>
      <c r="N135" s="238"/>
      <c r="O135" s="239"/>
      <c r="P135" s="91"/>
      <c r="Q135" s="91"/>
      <c r="R135" s="91"/>
      <c r="S135" s="91"/>
      <c r="T135" s="91"/>
      <c r="U135" s="91"/>
      <c r="V135" s="91"/>
      <c r="W135" s="91"/>
      <c r="X135" s="92"/>
      <c r="Y135" s="38"/>
      <c r="Z135" s="38"/>
      <c r="AA135" s="38"/>
      <c r="AB135" s="38"/>
      <c r="AC135" s="38"/>
      <c r="AD135" s="38"/>
      <c r="AE135" s="38"/>
      <c r="AT135" s="17" t="s">
        <v>153</v>
      </c>
      <c r="AU135" s="17" t="s">
        <v>87</v>
      </c>
    </row>
    <row r="136" s="2" customFormat="1">
      <c r="A136" s="38"/>
      <c r="B136" s="39"/>
      <c r="C136" s="40"/>
      <c r="D136" s="240" t="s">
        <v>155</v>
      </c>
      <c r="E136" s="40"/>
      <c r="F136" s="241" t="s">
        <v>156</v>
      </c>
      <c r="G136" s="40"/>
      <c r="H136" s="40"/>
      <c r="I136" s="237"/>
      <c r="J136" s="237"/>
      <c r="K136" s="40"/>
      <c r="L136" s="40"/>
      <c r="M136" s="44"/>
      <c r="N136" s="238"/>
      <c r="O136" s="239"/>
      <c r="P136" s="91"/>
      <c r="Q136" s="91"/>
      <c r="R136" s="91"/>
      <c r="S136" s="91"/>
      <c r="T136" s="91"/>
      <c r="U136" s="91"/>
      <c r="V136" s="91"/>
      <c r="W136" s="91"/>
      <c r="X136" s="92"/>
      <c r="Y136" s="38"/>
      <c r="Z136" s="38"/>
      <c r="AA136" s="38"/>
      <c r="AB136" s="38"/>
      <c r="AC136" s="38"/>
      <c r="AD136" s="38"/>
      <c r="AE136" s="38"/>
      <c r="AT136" s="17" t="s">
        <v>155</v>
      </c>
      <c r="AU136" s="17" t="s">
        <v>87</v>
      </c>
    </row>
    <row r="137" s="13" customFormat="1">
      <c r="A137" s="13"/>
      <c r="B137" s="242"/>
      <c r="C137" s="243"/>
      <c r="D137" s="235" t="s">
        <v>157</v>
      </c>
      <c r="E137" s="244" t="s">
        <v>1</v>
      </c>
      <c r="F137" s="245" t="s">
        <v>693</v>
      </c>
      <c r="G137" s="243"/>
      <c r="H137" s="246">
        <v>3</v>
      </c>
      <c r="I137" s="247"/>
      <c r="J137" s="247"/>
      <c r="K137" s="243"/>
      <c r="L137" s="243"/>
      <c r="M137" s="248"/>
      <c r="N137" s="249"/>
      <c r="O137" s="250"/>
      <c r="P137" s="250"/>
      <c r="Q137" s="250"/>
      <c r="R137" s="250"/>
      <c r="S137" s="250"/>
      <c r="T137" s="250"/>
      <c r="U137" s="250"/>
      <c r="V137" s="250"/>
      <c r="W137" s="250"/>
      <c r="X137" s="251"/>
      <c r="Y137" s="13"/>
      <c r="Z137" s="13"/>
      <c r="AA137" s="13"/>
      <c r="AB137" s="13"/>
      <c r="AC137" s="13"/>
      <c r="AD137" s="13"/>
      <c r="AE137" s="13"/>
      <c r="AT137" s="252" t="s">
        <v>157</v>
      </c>
      <c r="AU137" s="252" t="s">
        <v>87</v>
      </c>
      <c r="AV137" s="13" t="s">
        <v>87</v>
      </c>
      <c r="AW137" s="13" t="s">
        <v>5</v>
      </c>
      <c r="AX137" s="13" t="s">
        <v>77</v>
      </c>
      <c r="AY137" s="252" t="s">
        <v>144</v>
      </c>
    </row>
    <row r="138" s="14" customFormat="1">
      <c r="A138" s="14"/>
      <c r="B138" s="253"/>
      <c r="C138" s="254"/>
      <c r="D138" s="235" t="s">
        <v>157</v>
      </c>
      <c r="E138" s="255" t="s">
        <v>1</v>
      </c>
      <c r="F138" s="256" t="s">
        <v>159</v>
      </c>
      <c r="G138" s="254"/>
      <c r="H138" s="257">
        <v>3</v>
      </c>
      <c r="I138" s="258"/>
      <c r="J138" s="258"/>
      <c r="K138" s="254"/>
      <c r="L138" s="254"/>
      <c r="M138" s="259"/>
      <c r="N138" s="260"/>
      <c r="O138" s="261"/>
      <c r="P138" s="261"/>
      <c r="Q138" s="261"/>
      <c r="R138" s="261"/>
      <c r="S138" s="261"/>
      <c r="T138" s="261"/>
      <c r="U138" s="261"/>
      <c r="V138" s="261"/>
      <c r="W138" s="261"/>
      <c r="X138" s="262"/>
      <c r="Y138" s="14"/>
      <c r="Z138" s="14"/>
      <c r="AA138" s="14"/>
      <c r="AB138" s="14"/>
      <c r="AC138" s="14"/>
      <c r="AD138" s="14"/>
      <c r="AE138" s="14"/>
      <c r="AT138" s="263" t="s">
        <v>157</v>
      </c>
      <c r="AU138" s="263" t="s">
        <v>87</v>
      </c>
      <c r="AV138" s="14" t="s">
        <v>151</v>
      </c>
      <c r="AW138" s="14" t="s">
        <v>5</v>
      </c>
      <c r="AX138" s="14" t="s">
        <v>85</v>
      </c>
      <c r="AY138" s="263" t="s">
        <v>144</v>
      </c>
    </row>
    <row r="139" s="2" customFormat="1" ht="24.15" customHeight="1">
      <c r="A139" s="38"/>
      <c r="B139" s="39"/>
      <c r="C139" s="221" t="s">
        <v>87</v>
      </c>
      <c r="D139" s="221" t="s">
        <v>146</v>
      </c>
      <c r="E139" s="222" t="s">
        <v>167</v>
      </c>
      <c r="F139" s="223" t="s">
        <v>168</v>
      </c>
      <c r="G139" s="224" t="s">
        <v>149</v>
      </c>
      <c r="H139" s="225">
        <v>3</v>
      </c>
      <c r="I139" s="226"/>
      <c r="J139" s="226"/>
      <c r="K139" s="227">
        <f>ROUND(P139*H139,2)</f>
        <v>0</v>
      </c>
      <c r="L139" s="223" t="s">
        <v>150</v>
      </c>
      <c r="M139" s="44"/>
      <c r="N139" s="228" t="s">
        <v>1</v>
      </c>
      <c r="O139" s="229" t="s">
        <v>40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91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38"/>
      <c r="Z139" s="38"/>
      <c r="AA139" s="38"/>
      <c r="AB139" s="38"/>
      <c r="AC139" s="38"/>
      <c r="AD139" s="38"/>
      <c r="AE139" s="38"/>
      <c r="AR139" s="233" t="s">
        <v>151</v>
      </c>
      <c r="AT139" s="233" t="s">
        <v>146</v>
      </c>
      <c r="AU139" s="233" t="s">
        <v>87</v>
      </c>
      <c r="AY139" s="17" t="s">
        <v>144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7" t="s">
        <v>85</v>
      </c>
      <c r="BK139" s="234">
        <f>ROUND(P139*H139,2)</f>
        <v>0</v>
      </c>
      <c r="BL139" s="17" t="s">
        <v>151</v>
      </c>
      <c r="BM139" s="233" t="s">
        <v>694</v>
      </c>
    </row>
    <row r="140" s="2" customFormat="1">
      <c r="A140" s="38"/>
      <c r="B140" s="39"/>
      <c r="C140" s="40"/>
      <c r="D140" s="235" t="s">
        <v>153</v>
      </c>
      <c r="E140" s="40"/>
      <c r="F140" s="236" t="s">
        <v>170</v>
      </c>
      <c r="G140" s="40"/>
      <c r="H140" s="40"/>
      <c r="I140" s="237"/>
      <c r="J140" s="237"/>
      <c r="K140" s="40"/>
      <c r="L140" s="40"/>
      <c r="M140" s="44"/>
      <c r="N140" s="238"/>
      <c r="O140" s="239"/>
      <c r="P140" s="91"/>
      <c r="Q140" s="91"/>
      <c r="R140" s="91"/>
      <c r="S140" s="91"/>
      <c r="T140" s="91"/>
      <c r="U140" s="91"/>
      <c r="V140" s="91"/>
      <c r="W140" s="91"/>
      <c r="X140" s="92"/>
      <c r="Y140" s="38"/>
      <c r="Z140" s="38"/>
      <c r="AA140" s="38"/>
      <c r="AB140" s="38"/>
      <c r="AC140" s="38"/>
      <c r="AD140" s="38"/>
      <c r="AE140" s="38"/>
      <c r="AT140" s="17" t="s">
        <v>153</v>
      </c>
      <c r="AU140" s="17" t="s">
        <v>87</v>
      </c>
    </row>
    <row r="141" s="2" customFormat="1">
      <c r="A141" s="38"/>
      <c r="B141" s="39"/>
      <c r="C141" s="40"/>
      <c r="D141" s="240" t="s">
        <v>155</v>
      </c>
      <c r="E141" s="40"/>
      <c r="F141" s="241" t="s">
        <v>171</v>
      </c>
      <c r="G141" s="40"/>
      <c r="H141" s="40"/>
      <c r="I141" s="237"/>
      <c r="J141" s="237"/>
      <c r="K141" s="40"/>
      <c r="L141" s="40"/>
      <c r="M141" s="44"/>
      <c r="N141" s="238"/>
      <c r="O141" s="239"/>
      <c r="P141" s="91"/>
      <c r="Q141" s="91"/>
      <c r="R141" s="91"/>
      <c r="S141" s="91"/>
      <c r="T141" s="91"/>
      <c r="U141" s="91"/>
      <c r="V141" s="91"/>
      <c r="W141" s="91"/>
      <c r="X141" s="92"/>
      <c r="Y141" s="38"/>
      <c r="Z141" s="38"/>
      <c r="AA141" s="38"/>
      <c r="AB141" s="38"/>
      <c r="AC141" s="38"/>
      <c r="AD141" s="38"/>
      <c r="AE141" s="38"/>
      <c r="AT141" s="17" t="s">
        <v>155</v>
      </c>
      <c r="AU141" s="17" t="s">
        <v>87</v>
      </c>
    </row>
    <row r="142" s="13" customFormat="1">
      <c r="A142" s="13"/>
      <c r="B142" s="242"/>
      <c r="C142" s="243"/>
      <c r="D142" s="235" t="s">
        <v>157</v>
      </c>
      <c r="E142" s="244" t="s">
        <v>1</v>
      </c>
      <c r="F142" s="245" t="s">
        <v>693</v>
      </c>
      <c r="G142" s="243"/>
      <c r="H142" s="246">
        <v>3</v>
      </c>
      <c r="I142" s="247"/>
      <c r="J142" s="247"/>
      <c r="K142" s="243"/>
      <c r="L142" s="243"/>
      <c r="M142" s="248"/>
      <c r="N142" s="249"/>
      <c r="O142" s="250"/>
      <c r="P142" s="250"/>
      <c r="Q142" s="250"/>
      <c r="R142" s="250"/>
      <c r="S142" s="250"/>
      <c r="T142" s="250"/>
      <c r="U142" s="250"/>
      <c r="V142" s="250"/>
      <c r="W142" s="250"/>
      <c r="X142" s="251"/>
      <c r="Y142" s="13"/>
      <c r="Z142" s="13"/>
      <c r="AA142" s="13"/>
      <c r="AB142" s="13"/>
      <c r="AC142" s="13"/>
      <c r="AD142" s="13"/>
      <c r="AE142" s="13"/>
      <c r="AT142" s="252" t="s">
        <v>157</v>
      </c>
      <c r="AU142" s="252" t="s">
        <v>87</v>
      </c>
      <c r="AV142" s="13" t="s">
        <v>87</v>
      </c>
      <c r="AW142" s="13" t="s">
        <v>5</v>
      </c>
      <c r="AX142" s="13" t="s">
        <v>77</v>
      </c>
      <c r="AY142" s="252" t="s">
        <v>144</v>
      </c>
    </row>
    <row r="143" s="14" customFormat="1">
      <c r="A143" s="14"/>
      <c r="B143" s="253"/>
      <c r="C143" s="254"/>
      <c r="D143" s="235" t="s">
        <v>157</v>
      </c>
      <c r="E143" s="255" t="s">
        <v>1</v>
      </c>
      <c r="F143" s="256" t="s">
        <v>159</v>
      </c>
      <c r="G143" s="254"/>
      <c r="H143" s="257">
        <v>3</v>
      </c>
      <c r="I143" s="258"/>
      <c r="J143" s="258"/>
      <c r="K143" s="254"/>
      <c r="L143" s="254"/>
      <c r="M143" s="259"/>
      <c r="N143" s="260"/>
      <c r="O143" s="261"/>
      <c r="P143" s="261"/>
      <c r="Q143" s="261"/>
      <c r="R143" s="261"/>
      <c r="S143" s="261"/>
      <c r="T143" s="261"/>
      <c r="U143" s="261"/>
      <c r="V143" s="261"/>
      <c r="W143" s="261"/>
      <c r="X143" s="262"/>
      <c r="Y143" s="14"/>
      <c r="Z143" s="14"/>
      <c r="AA143" s="14"/>
      <c r="AB143" s="14"/>
      <c r="AC143" s="14"/>
      <c r="AD143" s="14"/>
      <c r="AE143" s="14"/>
      <c r="AT143" s="263" t="s">
        <v>157</v>
      </c>
      <c r="AU143" s="263" t="s">
        <v>87</v>
      </c>
      <c r="AV143" s="14" t="s">
        <v>151</v>
      </c>
      <c r="AW143" s="14" t="s">
        <v>5</v>
      </c>
      <c r="AX143" s="14" t="s">
        <v>85</v>
      </c>
      <c r="AY143" s="263" t="s">
        <v>144</v>
      </c>
    </row>
    <row r="144" s="2" customFormat="1" ht="37.8" customHeight="1">
      <c r="A144" s="38"/>
      <c r="B144" s="39"/>
      <c r="C144" s="221" t="s">
        <v>166</v>
      </c>
      <c r="D144" s="221" t="s">
        <v>146</v>
      </c>
      <c r="E144" s="222" t="s">
        <v>695</v>
      </c>
      <c r="F144" s="223" t="s">
        <v>696</v>
      </c>
      <c r="G144" s="224" t="s">
        <v>180</v>
      </c>
      <c r="H144" s="225">
        <v>110</v>
      </c>
      <c r="I144" s="226"/>
      <c r="J144" s="226"/>
      <c r="K144" s="227">
        <f>ROUND(P144*H144,2)</f>
        <v>0</v>
      </c>
      <c r="L144" s="223" t="s">
        <v>1</v>
      </c>
      <c r="M144" s="44"/>
      <c r="N144" s="228" t="s">
        <v>1</v>
      </c>
      <c r="O144" s="229" t="s">
        <v>40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91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38"/>
      <c r="Z144" s="38"/>
      <c r="AA144" s="38"/>
      <c r="AB144" s="38"/>
      <c r="AC144" s="38"/>
      <c r="AD144" s="38"/>
      <c r="AE144" s="38"/>
      <c r="AR144" s="233" t="s">
        <v>151</v>
      </c>
      <c r="AT144" s="233" t="s">
        <v>146</v>
      </c>
      <c r="AU144" s="233" t="s">
        <v>87</v>
      </c>
      <c r="AY144" s="17" t="s">
        <v>144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7" t="s">
        <v>85</v>
      </c>
      <c r="BK144" s="234">
        <f>ROUND(P144*H144,2)</f>
        <v>0</v>
      </c>
      <c r="BL144" s="17" t="s">
        <v>151</v>
      </c>
      <c r="BM144" s="233" t="s">
        <v>697</v>
      </c>
    </row>
    <row r="145" s="2" customFormat="1">
      <c r="A145" s="38"/>
      <c r="B145" s="39"/>
      <c r="C145" s="40"/>
      <c r="D145" s="235" t="s">
        <v>153</v>
      </c>
      <c r="E145" s="40"/>
      <c r="F145" s="236" t="s">
        <v>696</v>
      </c>
      <c r="G145" s="40"/>
      <c r="H145" s="40"/>
      <c r="I145" s="237"/>
      <c r="J145" s="237"/>
      <c r="K145" s="40"/>
      <c r="L145" s="40"/>
      <c r="M145" s="44"/>
      <c r="N145" s="238"/>
      <c r="O145" s="239"/>
      <c r="P145" s="91"/>
      <c r="Q145" s="91"/>
      <c r="R145" s="91"/>
      <c r="S145" s="91"/>
      <c r="T145" s="91"/>
      <c r="U145" s="91"/>
      <c r="V145" s="91"/>
      <c r="W145" s="91"/>
      <c r="X145" s="92"/>
      <c r="Y145" s="38"/>
      <c r="Z145" s="38"/>
      <c r="AA145" s="38"/>
      <c r="AB145" s="38"/>
      <c r="AC145" s="38"/>
      <c r="AD145" s="38"/>
      <c r="AE145" s="38"/>
      <c r="AT145" s="17" t="s">
        <v>153</v>
      </c>
      <c r="AU145" s="17" t="s">
        <v>87</v>
      </c>
    </row>
    <row r="146" s="13" customFormat="1">
      <c r="A146" s="13"/>
      <c r="B146" s="242"/>
      <c r="C146" s="243"/>
      <c r="D146" s="235" t="s">
        <v>157</v>
      </c>
      <c r="E146" s="244" t="s">
        <v>1</v>
      </c>
      <c r="F146" s="245" t="s">
        <v>698</v>
      </c>
      <c r="G146" s="243"/>
      <c r="H146" s="246">
        <v>110</v>
      </c>
      <c r="I146" s="247"/>
      <c r="J146" s="247"/>
      <c r="K146" s="243"/>
      <c r="L146" s="243"/>
      <c r="M146" s="248"/>
      <c r="N146" s="249"/>
      <c r="O146" s="250"/>
      <c r="P146" s="250"/>
      <c r="Q146" s="250"/>
      <c r="R146" s="250"/>
      <c r="S146" s="250"/>
      <c r="T146" s="250"/>
      <c r="U146" s="250"/>
      <c r="V146" s="250"/>
      <c r="W146" s="250"/>
      <c r="X146" s="251"/>
      <c r="Y146" s="13"/>
      <c r="Z146" s="13"/>
      <c r="AA146" s="13"/>
      <c r="AB146" s="13"/>
      <c r="AC146" s="13"/>
      <c r="AD146" s="13"/>
      <c r="AE146" s="13"/>
      <c r="AT146" s="252" t="s">
        <v>157</v>
      </c>
      <c r="AU146" s="252" t="s">
        <v>87</v>
      </c>
      <c r="AV146" s="13" t="s">
        <v>87</v>
      </c>
      <c r="AW146" s="13" t="s">
        <v>5</v>
      </c>
      <c r="AX146" s="13" t="s">
        <v>77</v>
      </c>
      <c r="AY146" s="252" t="s">
        <v>144</v>
      </c>
    </row>
    <row r="147" s="14" customFormat="1">
      <c r="A147" s="14"/>
      <c r="B147" s="253"/>
      <c r="C147" s="254"/>
      <c r="D147" s="235" t="s">
        <v>157</v>
      </c>
      <c r="E147" s="255" t="s">
        <v>1</v>
      </c>
      <c r="F147" s="256" t="s">
        <v>159</v>
      </c>
      <c r="G147" s="254"/>
      <c r="H147" s="257">
        <v>110</v>
      </c>
      <c r="I147" s="258"/>
      <c r="J147" s="258"/>
      <c r="K147" s="254"/>
      <c r="L147" s="254"/>
      <c r="M147" s="259"/>
      <c r="N147" s="260"/>
      <c r="O147" s="261"/>
      <c r="P147" s="261"/>
      <c r="Q147" s="261"/>
      <c r="R147" s="261"/>
      <c r="S147" s="261"/>
      <c r="T147" s="261"/>
      <c r="U147" s="261"/>
      <c r="V147" s="261"/>
      <c r="W147" s="261"/>
      <c r="X147" s="262"/>
      <c r="Y147" s="14"/>
      <c r="Z147" s="14"/>
      <c r="AA147" s="14"/>
      <c r="AB147" s="14"/>
      <c r="AC147" s="14"/>
      <c r="AD147" s="14"/>
      <c r="AE147" s="14"/>
      <c r="AT147" s="263" t="s">
        <v>157</v>
      </c>
      <c r="AU147" s="263" t="s">
        <v>87</v>
      </c>
      <c r="AV147" s="14" t="s">
        <v>151</v>
      </c>
      <c r="AW147" s="14" t="s">
        <v>5</v>
      </c>
      <c r="AX147" s="14" t="s">
        <v>85</v>
      </c>
      <c r="AY147" s="263" t="s">
        <v>144</v>
      </c>
    </row>
    <row r="148" s="2" customFormat="1" ht="24.15" customHeight="1">
      <c r="A148" s="38"/>
      <c r="B148" s="39"/>
      <c r="C148" s="221" t="s">
        <v>151</v>
      </c>
      <c r="D148" s="221" t="s">
        <v>146</v>
      </c>
      <c r="E148" s="222" t="s">
        <v>304</v>
      </c>
      <c r="F148" s="223" t="s">
        <v>305</v>
      </c>
      <c r="G148" s="224" t="s">
        <v>180</v>
      </c>
      <c r="H148" s="225">
        <v>55</v>
      </c>
      <c r="I148" s="226"/>
      <c r="J148" s="226"/>
      <c r="K148" s="227">
        <f>ROUND(P148*H148,2)</f>
        <v>0</v>
      </c>
      <c r="L148" s="223" t="s">
        <v>150</v>
      </c>
      <c r="M148" s="44"/>
      <c r="N148" s="228" t="s">
        <v>1</v>
      </c>
      <c r="O148" s="229" t="s">
        <v>40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91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38"/>
      <c r="Z148" s="38"/>
      <c r="AA148" s="38"/>
      <c r="AB148" s="38"/>
      <c r="AC148" s="38"/>
      <c r="AD148" s="38"/>
      <c r="AE148" s="38"/>
      <c r="AR148" s="233" t="s">
        <v>151</v>
      </c>
      <c r="AT148" s="233" t="s">
        <v>146</v>
      </c>
      <c r="AU148" s="233" t="s">
        <v>87</v>
      </c>
      <c r="AY148" s="17" t="s">
        <v>144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7" t="s">
        <v>85</v>
      </c>
      <c r="BK148" s="234">
        <f>ROUND(P148*H148,2)</f>
        <v>0</v>
      </c>
      <c r="BL148" s="17" t="s">
        <v>151</v>
      </c>
      <c r="BM148" s="233" t="s">
        <v>699</v>
      </c>
    </row>
    <row r="149" s="2" customFormat="1">
      <c r="A149" s="38"/>
      <c r="B149" s="39"/>
      <c r="C149" s="40"/>
      <c r="D149" s="235" t="s">
        <v>153</v>
      </c>
      <c r="E149" s="40"/>
      <c r="F149" s="236" t="s">
        <v>307</v>
      </c>
      <c r="G149" s="40"/>
      <c r="H149" s="40"/>
      <c r="I149" s="237"/>
      <c r="J149" s="237"/>
      <c r="K149" s="40"/>
      <c r="L149" s="40"/>
      <c r="M149" s="44"/>
      <c r="N149" s="238"/>
      <c r="O149" s="239"/>
      <c r="P149" s="91"/>
      <c r="Q149" s="91"/>
      <c r="R149" s="91"/>
      <c r="S149" s="91"/>
      <c r="T149" s="91"/>
      <c r="U149" s="91"/>
      <c r="V149" s="91"/>
      <c r="W149" s="91"/>
      <c r="X149" s="92"/>
      <c r="Y149" s="38"/>
      <c r="Z149" s="38"/>
      <c r="AA149" s="38"/>
      <c r="AB149" s="38"/>
      <c r="AC149" s="38"/>
      <c r="AD149" s="38"/>
      <c r="AE149" s="38"/>
      <c r="AT149" s="17" t="s">
        <v>153</v>
      </c>
      <c r="AU149" s="17" t="s">
        <v>87</v>
      </c>
    </row>
    <row r="150" s="2" customFormat="1">
      <c r="A150" s="38"/>
      <c r="B150" s="39"/>
      <c r="C150" s="40"/>
      <c r="D150" s="240" t="s">
        <v>155</v>
      </c>
      <c r="E150" s="40"/>
      <c r="F150" s="241" t="s">
        <v>308</v>
      </c>
      <c r="G150" s="40"/>
      <c r="H150" s="40"/>
      <c r="I150" s="237"/>
      <c r="J150" s="237"/>
      <c r="K150" s="40"/>
      <c r="L150" s="40"/>
      <c r="M150" s="44"/>
      <c r="N150" s="238"/>
      <c r="O150" s="239"/>
      <c r="P150" s="91"/>
      <c r="Q150" s="91"/>
      <c r="R150" s="91"/>
      <c r="S150" s="91"/>
      <c r="T150" s="91"/>
      <c r="U150" s="91"/>
      <c r="V150" s="91"/>
      <c r="W150" s="91"/>
      <c r="X150" s="92"/>
      <c r="Y150" s="38"/>
      <c r="Z150" s="38"/>
      <c r="AA150" s="38"/>
      <c r="AB150" s="38"/>
      <c r="AC150" s="38"/>
      <c r="AD150" s="38"/>
      <c r="AE150" s="38"/>
      <c r="AT150" s="17" t="s">
        <v>155</v>
      </c>
      <c r="AU150" s="17" t="s">
        <v>87</v>
      </c>
    </row>
    <row r="151" s="13" customFormat="1">
      <c r="A151" s="13"/>
      <c r="B151" s="242"/>
      <c r="C151" s="243"/>
      <c r="D151" s="235" t="s">
        <v>157</v>
      </c>
      <c r="E151" s="244" t="s">
        <v>1</v>
      </c>
      <c r="F151" s="245" t="s">
        <v>700</v>
      </c>
      <c r="G151" s="243"/>
      <c r="H151" s="246">
        <v>55</v>
      </c>
      <c r="I151" s="247"/>
      <c r="J151" s="247"/>
      <c r="K151" s="243"/>
      <c r="L151" s="243"/>
      <c r="M151" s="248"/>
      <c r="N151" s="249"/>
      <c r="O151" s="250"/>
      <c r="P151" s="250"/>
      <c r="Q151" s="250"/>
      <c r="R151" s="250"/>
      <c r="S151" s="250"/>
      <c r="T151" s="250"/>
      <c r="U151" s="250"/>
      <c r="V151" s="250"/>
      <c r="W151" s="250"/>
      <c r="X151" s="251"/>
      <c r="Y151" s="13"/>
      <c r="Z151" s="13"/>
      <c r="AA151" s="13"/>
      <c r="AB151" s="13"/>
      <c r="AC151" s="13"/>
      <c r="AD151" s="13"/>
      <c r="AE151" s="13"/>
      <c r="AT151" s="252" t="s">
        <v>157</v>
      </c>
      <c r="AU151" s="252" t="s">
        <v>87</v>
      </c>
      <c r="AV151" s="13" t="s">
        <v>87</v>
      </c>
      <c r="AW151" s="13" t="s">
        <v>5</v>
      </c>
      <c r="AX151" s="13" t="s">
        <v>77</v>
      </c>
      <c r="AY151" s="252" t="s">
        <v>144</v>
      </c>
    </row>
    <row r="152" s="14" customFormat="1">
      <c r="A152" s="14"/>
      <c r="B152" s="253"/>
      <c r="C152" s="254"/>
      <c r="D152" s="235" t="s">
        <v>157</v>
      </c>
      <c r="E152" s="255" t="s">
        <v>1</v>
      </c>
      <c r="F152" s="256" t="s">
        <v>159</v>
      </c>
      <c r="G152" s="254"/>
      <c r="H152" s="257">
        <v>55</v>
      </c>
      <c r="I152" s="258"/>
      <c r="J152" s="258"/>
      <c r="K152" s="254"/>
      <c r="L152" s="254"/>
      <c r="M152" s="259"/>
      <c r="N152" s="260"/>
      <c r="O152" s="261"/>
      <c r="P152" s="261"/>
      <c r="Q152" s="261"/>
      <c r="R152" s="261"/>
      <c r="S152" s="261"/>
      <c r="T152" s="261"/>
      <c r="U152" s="261"/>
      <c r="V152" s="261"/>
      <c r="W152" s="261"/>
      <c r="X152" s="262"/>
      <c r="Y152" s="14"/>
      <c r="Z152" s="14"/>
      <c r="AA152" s="14"/>
      <c r="AB152" s="14"/>
      <c r="AC152" s="14"/>
      <c r="AD152" s="14"/>
      <c r="AE152" s="14"/>
      <c r="AT152" s="263" t="s">
        <v>157</v>
      </c>
      <c r="AU152" s="263" t="s">
        <v>87</v>
      </c>
      <c r="AV152" s="14" t="s">
        <v>151</v>
      </c>
      <c r="AW152" s="14" t="s">
        <v>5</v>
      </c>
      <c r="AX152" s="14" t="s">
        <v>85</v>
      </c>
      <c r="AY152" s="263" t="s">
        <v>144</v>
      </c>
    </row>
    <row r="153" s="2" customFormat="1" ht="24.15" customHeight="1">
      <c r="A153" s="38"/>
      <c r="B153" s="39"/>
      <c r="C153" s="221" t="s">
        <v>177</v>
      </c>
      <c r="D153" s="221" t="s">
        <v>146</v>
      </c>
      <c r="E153" s="222" t="s">
        <v>186</v>
      </c>
      <c r="F153" s="223" t="s">
        <v>187</v>
      </c>
      <c r="G153" s="224" t="s">
        <v>188</v>
      </c>
      <c r="H153" s="225">
        <v>80</v>
      </c>
      <c r="I153" s="226"/>
      <c r="J153" s="226"/>
      <c r="K153" s="227">
        <f>ROUND(P153*H153,2)</f>
        <v>0</v>
      </c>
      <c r="L153" s="223" t="s">
        <v>150</v>
      </c>
      <c r="M153" s="44"/>
      <c r="N153" s="228" t="s">
        <v>1</v>
      </c>
      <c r="O153" s="229" t="s">
        <v>40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91"/>
      <c r="T153" s="231">
        <f>S153*H153</f>
        <v>0</v>
      </c>
      <c r="U153" s="231">
        <v>3.0000000000000001E-05</v>
      </c>
      <c r="V153" s="231">
        <f>U153*H153</f>
        <v>0.0024000000000000002</v>
      </c>
      <c r="W153" s="231">
        <v>0</v>
      </c>
      <c r="X153" s="232">
        <f>W153*H153</f>
        <v>0</v>
      </c>
      <c r="Y153" s="38"/>
      <c r="Z153" s="38"/>
      <c r="AA153" s="38"/>
      <c r="AB153" s="38"/>
      <c r="AC153" s="38"/>
      <c r="AD153" s="38"/>
      <c r="AE153" s="38"/>
      <c r="AR153" s="233" t="s">
        <v>151</v>
      </c>
      <c r="AT153" s="233" t="s">
        <v>146</v>
      </c>
      <c r="AU153" s="233" t="s">
        <v>87</v>
      </c>
      <c r="AY153" s="17" t="s">
        <v>144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7" t="s">
        <v>85</v>
      </c>
      <c r="BK153" s="234">
        <f>ROUND(P153*H153,2)</f>
        <v>0</v>
      </c>
      <c r="BL153" s="17" t="s">
        <v>151</v>
      </c>
      <c r="BM153" s="233" t="s">
        <v>701</v>
      </c>
    </row>
    <row r="154" s="2" customFormat="1">
      <c r="A154" s="38"/>
      <c r="B154" s="39"/>
      <c r="C154" s="40"/>
      <c r="D154" s="235" t="s">
        <v>153</v>
      </c>
      <c r="E154" s="40"/>
      <c r="F154" s="236" t="s">
        <v>187</v>
      </c>
      <c r="G154" s="40"/>
      <c r="H154" s="40"/>
      <c r="I154" s="237"/>
      <c r="J154" s="237"/>
      <c r="K154" s="40"/>
      <c r="L154" s="40"/>
      <c r="M154" s="44"/>
      <c r="N154" s="238"/>
      <c r="O154" s="239"/>
      <c r="P154" s="91"/>
      <c r="Q154" s="91"/>
      <c r="R154" s="91"/>
      <c r="S154" s="91"/>
      <c r="T154" s="91"/>
      <c r="U154" s="91"/>
      <c r="V154" s="91"/>
      <c r="W154" s="91"/>
      <c r="X154" s="92"/>
      <c r="Y154" s="38"/>
      <c r="Z154" s="38"/>
      <c r="AA154" s="38"/>
      <c r="AB154" s="38"/>
      <c r="AC154" s="38"/>
      <c r="AD154" s="38"/>
      <c r="AE154" s="38"/>
      <c r="AT154" s="17" t="s">
        <v>153</v>
      </c>
      <c r="AU154" s="17" t="s">
        <v>87</v>
      </c>
    </row>
    <row r="155" s="2" customFormat="1">
      <c r="A155" s="38"/>
      <c r="B155" s="39"/>
      <c r="C155" s="40"/>
      <c r="D155" s="240" t="s">
        <v>155</v>
      </c>
      <c r="E155" s="40"/>
      <c r="F155" s="241" t="s">
        <v>190</v>
      </c>
      <c r="G155" s="40"/>
      <c r="H155" s="40"/>
      <c r="I155" s="237"/>
      <c r="J155" s="237"/>
      <c r="K155" s="40"/>
      <c r="L155" s="40"/>
      <c r="M155" s="44"/>
      <c r="N155" s="238"/>
      <c r="O155" s="239"/>
      <c r="P155" s="91"/>
      <c r="Q155" s="91"/>
      <c r="R155" s="91"/>
      <c r="S155" s="91"/>
      <c r="T155" s="91"/>
      <c r="U155" s="91"/>
      <c r="V155" s="91"/>
      <c r="W155" s="91"/>
      <c r="X155" s="92"/>
      <c r="Y155" s="38"/>
      <c r="Z155" s="38"/>
      <c r="AA155" s="38"/>
      <c r="AB155" s="38"/>
      <c r="AC155" s="38"/>
      <c r="AD155" s="38"/>
      <c r="AE155" s="38"/>
      <c r="AT155" s="17" t="s">
        <v>155</v>
      </c>
      <c r="AU155" s="17" t="s">
        <v>87</v>
      </c>
    </row>
    <row r="156" s="13" customFormat="1">
      <c r="A156" s="13"/>
      <c r="B156" s="242"/>
      <c r="C156" s="243"/>
      <c r="D156" s="235" t="s">
        <v>157</v>
      </c>
      <c r="E156" s="244" t="s">
        <v>1</v>
      </c>
      <c r="F156" s="245" t="s">
        <v>702</v>
      </c>
      <c r="G156" s="243"/>
      <c r="H156" s="246">
        <v>80</v>
      </c>
      <c r="I156" s="247"/>
      <c r="J156" s="247"/>
      <c r="K156" s="243"/>
      <c r="L156" s="243"/>
      <c r="M156" s="248"/>
      <c r="N156" s="249"/>
      <c r="O156" s="250"/>
      <c r="P156" s="250"/>
      <c r="Q156" s="250"/>
      <c r="R156" s="250"/>
      <c r="S156" s="250"/>
      <c r="T156" s="250"/>
      <c r="U156" s="250"/>
      <c r="V156" s="250"/>
      <c r="W156" s="250"/>
      <c r="X156" s="251"/>
      <c r="Y156" s="13"/>
      <c r="Z156" s="13"/>
      <c r="AA156" s="13"/>
      <c r="AB156" s="13"/>
      <c r="AC156" s="13"/>
      <c r="AD156" s="13"/>
      <c r="AE156" s="13"/>
      <c r="AT156" s="252" t="s">
        <v>157</v>
      </c>
      <c r="AU156" s="252" t="s">
        <v>87</v>
      </c>
      <c r="AV156" s="13" t="s">
        <v>87</v>
      </c>
      <c r="AW156" s="13" t="s">
        <v>5</v>
      </c>
      <c r="AX156" s="13" t="s">
        <v>77</v>
      </c>
      <c r="AY156" s="252" t="s">
        <v>144</v>
      </c>
    </row>
    <row r="157" s="14" customFormat="1">
      <c r="A157" s="14"/>
      <c r="B157" s="253"/>
      <c r="C157" s="254"/>
      <c r="D157" s="235" t="s">
        <v>157</v>
      </c>
      <c r="E157" s="255" t="s">
        <v>1</v>
      </c>
      <c r="F157" s="256" t="s">
        <v>159</v>
      </c>
      <c r="G157" s="254"/>
      <c r="H157" s="257">
        <v>80</v>
      </c>
      <c r="I157" s="258"/>
      <c r="J157" s="258"/>
      <c r="K157" s="254"/>
      <c r="L157" s="254"/>
      <c r="M157" s="259"/>
      <c r="N157" s="260"/>
      <c r="O157" s="261"/>
      <c r="P157" s="261"/>
      <c r="Q157" s="261"/>
      <c r="R157" s="261"/>
      <c r="S157" s="261"/>
      <c r="T157" s="261"/>
      <c r="U157" s="261"/>
      <c r="V157" s="261"/>
      <c r="W157" s="261"/>
      <c r="X157" s="262"/>
      <c r="Y157" s="14"/>
      <c r="Z157" s="14"/>
      <c r="AA157" s="14"/>
      <c r="AB157" s="14"/>
      <c r="AC157" s="14"/>
      <c r="AD157" s="14"/>
      <c r="AE157" s="14"/>
      <c r="AT157" s="263" t="s">
        <v>157</v>
      </c>
      <c r="AU157" s="263" t="s">
        <v>87</v>
      </c>
      <c r="AV157" s="14" t="s">
        <v>151</v>
      </c>
      <c r="AW157" s="14" t="s">
        <v>5</v>
      </c>
      <c r="AX157" s="14" t="s">
        <v>85</v>
      </c>
      <c r="AY157" s="263" t="s">
        <v>144</v>
      </c>
    </row>
    <row r="158" s="2" customFormat="1" ht="24.15" customHeight="1">
      <c r="A158" s="38"/>
      <c r="B158" s="39"/>
      <c r="C158" s="221" t="s">
        <v>185</v>
      </c>
      <c r="D158" s="221" t="s">
        <v>146</v>
      </c>
      <c r="E158" s="222" t="s">
        <v>193</v>
      </c>
      <c r="F158" s="223" t="s">
        <v>194</v>
      </c>
      <c r="G158" s="224" t="s">
        <v>195</v>
      </c>
      <c r="H158" s="225">
        <v>30</v>
      </c>
      <c r="I158" s="226"/>
      <c r="J158" s="226"/>
      <c r="K158" s="227">
        <f>ROUND(P158*H158,2)</f>
        <v>0</v>
      </c>
      <c r="L158" s="223" t="s">
        <v>150</v>
      </c>
      <c r="M158" s="44"/>
      <c r="N158" s="228" t="s">
        <v>1</v>
      </c>
      <c r="O158" s="229" t="s">
        <v>40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91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38"/>
      <c r="Z158" s="38"/>
      <c r="AA158" s="38"/>
      <c r="AB158" s="38"/>
      <c r="AC158" s="38"/>
      <c r="AD158" s="38"/>
      <c r="AE158" s="38"/>
      <c r="AR158" s="233" t="s">
        <v>151</v>
      </c>
      <c r="AT158" s="233" t="s">
        <v>146</v>
      </c>
      <c r="AU158" s="233" t="s">
        <v>87</v>
      </c>
      <c r="AY158" s="17" t="s">
        <v>144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7" t="s">
        <v>85</v>
      </c>
      <c r="BK158" s="234">
        <f>ROUND(P158*H158,2)</f>
        <v>0</v>
      </c>
      <c r="BL158" s="17" t="s">
        <v>151</v>
      </c>
      <c r="BM158" s="233" t="s">
        <v>703</v>
      </c>
    </row>
    <row r="159" s="2" customFormat="1">
      <c r="A159" s="38"/>
      <c r="B159" s="39"/>
      <c r="C159" s="40"/>
      <c r="D159" s="235" t="s">
        <v>153</v>
      </c>
      <c r="E159" s="40"/>
      <c r="F159" s="236" t="s">
        <v>194</v>
      </c>
      <c r="G159" s="40"/>
      <c r="H159" s="40"/>
      <c r="I159" s="237"/>
      <c r="J159" s="237"/>
      <c r="K159" s="40"/>
      <c r="L159" s="40"/>
      <c r="M159" s="44"/>
      <c r="N159" s="238"/>
      <c r="O159" s="239"/>
      <c r="P159" s="91"/>
      <c r="Q159" s="91"/>
      <c r="R159" s="91"/>
      <c r="S159" s="91"/>
      <c r="T159" s="91"/>
      <c r="U159" s="91"/>
      <c r="V159" s="91"/>
      <c r="W159" s="91"/>
      <c r="X159" s="92"/>
      <c r="Y159" s="38"/>
      <c r="Z159" s="38"/>
      <c r="AA159" s="38"/>
      <c r="AB159" s="38"/>
      <c r="AC159" s="38"/>
      <c r="AD159" s="38"/>
      <c r="AE159" s="38"/>
      <c r="AT159" s="17" t="s">
        <v>153</v>
      </c>
      <c r="AU159" s="17" t="s">
        <v>87</v>
      </c>
    </row>
    <row r="160" s="2" customFormat="1">
      <c r="A160" s="38"/>
      <c r="B160" s="39"/>
      <c r="C160" s="40"/>
      <c r="D160" s="240" t="s">
        <v>155</v>
      </c>
      <c r="E160" s="40"/>
      <c r="F160" s="241" t="s">
        <v>197</v>
      </c>
      <c r="G160" s="40"/>
      <c r="H160" s="40"/>
      <c r="I160" s="237"/>
      <c r="J160" s="237"/>
      <c r="K160" s="40"/>
      <c r="L160" s="40"/>
      <c r="M160" s="44"/>
      <c r="N160" s="238"/>
      <c r="O160" s="239"/>
      <c r="P160" s="91"/>
      <c r="Q160" s="91"/>
      <c r="R160" s="91"/>
      <c r="S160" s="91"/>
      <c r="T160" s="91"/>
      <c r="U160" s="91"/>
      <c r="V160" s="91"/>
      <c r="W160" s="91"/>
      <c r="X160" s="92"/>
      <c r="Y160" s="38"/>
      <c r="Z160" s="38"/>
      <c r="AA160" s="38"/>
      <c r="AB160" s="38"/>
      <c r="AC160" s="38"/>
      <c r="AD160" s="38"/>
      <c r="AE160" s="38"/>
      <c r="AT160" s="17" t="s">
        <v>155</v>
      </c>
      <c r="AU160" s="17" t="s">
        <v>87</v>
      </c>
    </row>
    <row r="161" s="13" customFormat="1">
      <c r="A161" s="13"/>
      <c r="B161" s="242"/>
      <c r="C161" s="243"/>
      <c r="D161" s="235" t="s">
        <v>157</v>
      </c>
      <c r="E161" s="244" t="s">
        <v>1</v>
      </c>
      <c r="F161" s="245" t="s">
        <v>198</v>
      </c>
      <c r="G161" s="243"/>
      <c r="H161" s="246">
        <v>30</v>
      </c>
      <c r="I161" s="247"/>
      <c r="J161" s="247"/>
      <c r="K161" s="243"/>
      <c r="L161" s="243"/>
      <c r="M161" s="248"/>
      <c r="N161" s="249"/>
      <c r="O161" s="250"/>
      <c r="P161" s="250"/>
      <c r="Q161" s="250"/>
      <c r="R161" s="250"/>
      <c r="S161" s="250"/>
      <c r="T161" s="250"/>
      <c r="U161" s="250"/>
      <c r="V161" s="250"/>
      <c r="W161" s="250"/>
      <c r="X161" s="251"/>
      <c r="Y161" s="13"/>
      <c r="Z161" s="13"/>
      <c r="AA161" s="13"/>
      <c r="AB161" s="13"/>
      <c r="AC161" s="13"/>
      <c r="AD161" s="13"/>
      <c r="AE161" s="13"/>
      <c r="AT161" s="252" t="s">
        <v>157</v>
      </c>
      <c r="AU161" s="252" t="s">
        <v>87</v>
      </c>
      <c r="AV161" s="13" t="s">
        <v>87</v>
      </c>
      <c r="AW161" s="13" t="s">
        <v>5</v>
      </c>
      <c r="AX161" s="13" t="s">
        <v>77</v>
      </c>
      <c r="AY161" s="252" t="s">
        <v>144</v>
      </c>
    </row>
    <row r="162" s="14" customFormat="1">
      <c r="A162" s="14"/>
      <c r="B162" s="253"/>
      <c r="C162" s="254"/>
      <c r="D162" s="235" t="s">
        <v>157</v>
      </c>
      <c r="E162" s="255" t="s">
        <v>1</v>
      </c>
      <c r="F162" s="256" t="s">
        <v>159</v>
      </c>
      <c r="G162" s="254"/>
      <c r="H162" s="257">
        <v>30</v>
      </c>
      <c r="I162" s="258"/>
      <c r="J162" s="258"/>
      <c r="K162" s="254"/>
      <c r="L162" s="254"/>
      <c r="M162" s="259"/>
      <c r="N162" s="260"/>
      <c r="O162" s="261"/>
      <c r="P162" s="261"/>
      <c r="Q162" s="261"/>
      <c r="R162" s="261"/>
      <c r="S162" s="261"/>
      <c r="T162" s="261"/>
      <c r="U162" s="261"/>
      <c r="V162" s="261"/>
      <c r="W162" s="261"/>
      <c r="X162" s="262"/>
      <c r="Y162" s="14"/>
      <c r="Z162" s="14"/>
      <c r="AA162" s="14"/>
      <c r="AB162" s="14"/>
      <c r="AC162" s="14"/>
      <c r="AD162" s="14"/>
      <c r="AE162" s="14"/>
      <c r="AT162" s="263" t="s">
        <v>157</v>
      </c>
      <c r="AU162" s="263" t="s">
        <v>87</v>
      </c>
      <c r="AV162" s="14" t="s">
        <v>151</v>
      </c>
      <c r="AW162" s="14" t="s">
        <v>5</v>
      </c>
      <c r="AX162" s="14" t="s">
        <v>85</v>
      </c>
      <c r="AY162" s="263" t="s">
        <v>144</v>
      </c>
    </row>
    <row r="163" s="2" customFormat="1" ht="37.8" customHeight="1">
      <c r="A163" s="38"/>
      <c r="B163" s="39"/>
      <c r="C163" s="221" t="s">
        <v>192</v>
      </c>
      <c r="D163" s="221" t="s">
        <v>146</v>
      </c>
      <c r="E163" s="222" t="s">
        <v>704</v>
      </c>
      <c r="F163" s="223" t="s">
        <v>705</v>
      </c>
      <c r="G163" s="224" t="s">
        <v>216</v>
      </c>
      <c r="H163" s="225">
        <v>126.7</v>
      </c>
      <c r="I163" s="226"/>
      <c r="J163" s="226"/>
      <c r="K163" s="227">
        <f>ROUND(P163*H163,2)</f>
        <v>0</v>
      </c>
      <c r="L163" s="223" t="s">
        <v>150</v>
      </c>
      <c r="M163" s="44"/>
      <c r="N163" s="228" t="s">
        <v>1</v>
      </c>
      <c r="O163" s="229" t="s">
        <v>40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91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38"/>
      <c r="Z163" s="38"/>
      <c r="AA163" s="38"/>
      <c r="AB163" s="38"/>
      <c r="AC163" s="38"/>
      <c r="AD163" s="38"/>
      <c r="AE163" s="38"/>
      <c r="AR163" s="233" t="s">
        <v>151</v>
      </c>
      <c r="AT163" s="233" t="s">
        <v>146</v>
      </c>
      <c r="AU163" s="233" t="s">
        <v>87</v>
      </c>
      <c r="AY163" s="17" t="s">
        <v>144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7" t="s">
        <v>85</v>
      </c>
      <c r="BK163" s="234">
        <f>ROUND(P163*H163,2)</f>
        <v>0</v>
      </c>
      <c r="BL163" s="17" t="s">
        <v>151</v>
      </c>
      <c r="BM163" s="233" t="s">
        <v>706</v>
      </c>
    </row>
    <row r="164" s="2" customFormat="1">
      <c r="A164" s="38"/>
      <c r="B164" s="39"/>
      <c r="C164" s="40"/>
      <c r="D164" s="235" t="s">
        <v>153</v>
      </c>
      <c r="E164" s="40"/>
      <c r="F164" s="236" t="s">
        <v>707</v>
      </c>
      <c r="G164" s="40"/>
      <c r="H164" s="40"/>
      <c r="I164" s="237"/>
      <c r="J164" s="237"/>
      <c r="K164" s="40"/>
      <c r="L164" s="40"/>
      <c r="M164" s="44"/>
      <c r="N164" s="238"/>
      <c r="O164" s="239"/>
      <c r="P164" s="91"/>
      <c r="Q164" s="91"/>
      <c r="R164" s="91"/>
      <c r="S164" s="91"/>
      <c r="T164" s="91"/>
      <c r="U164" s="91"/>
      <c r="V164" s="91"/>
      <c r="W164" s="91"/>
      <c r="X164" s="92"/>
      <c r="Y164" s="38"/>
      <c r="Z164" s="38"/>
      <c r="AA164" s="38"/>
      <c r="AB164" s="38"/>
      <c r="AC164" s="38"/>
      <c r="AD164" s="38"/>
      <c r="AE164" s="38"/>
      <c r="AT164" s="17" t="s">
        <v>153</v>
      </c>
      <c r="AU164" s="17" t="s">
        <v>87</v>
      </c>
    </row>
    <row r="165" s="2" customFormat="1">
      <c r="A165" s="38"/>
      <c r="B165" s="39"/>
      <c r="C165" s="40"/>
      <c r="D165" s="240" t="s">
        <v>155</v>
      </c>
      <c r="E165" s="40"/>
      <c r="F165" s="241" t="s">
        <v>708</v>
      </c>
      <c r="G165" s="40"/>
      <c r="H165" s="40"/>
      <c r="I165" s="237"/>
      <c r="J165" s="237"/>
      <c r="K165" s="40"/>
      <c r="L165" s="40"/>
      <c r="M165" s="44"/>
      <c r="N165" s="238"/>
      <c r="O165" s="239"/>
      <c r="P165" s="91"/>
      <c r="Q165" s="91"/>
      <c r="R165" s="91"/>
      <c r="S165" s="91"/>
      <c r="T165" s="91"/>
      <c r="U165" s="91"/>
      <c r="V165" s="91"/>
      <c r="W165" s="91"/>
      <c r="X165" s="92"/>
      <c r="Y165" s="38"/>
      <c r="Z165" s="38"/>
      <c r="AA165" s="38"/>
      <c r="AB165" s="38"/>
      <c r="AC165" s="38"/>
      <c r="AD165" s="38"/>
      <c r="AE165" s="38"/>
      <c r="AT165" s="17" t="s">
        <v>155</v>
      </c>
      <c r="AU165" s="17" t="s">
        <v>87</v>
      </c>
    </row>
    <row r="166" s="13" customFormat="1">
      <c r="A166" s="13"/>
      <c r="B166" s="242"/>
      <c r="C166" s="243"/>
      <c r="D166" s="235" t="s">
        <v>157</v>
      </c>
      <c r="E166" s="244" t="s">
        <v>1</v>
      </c>
      <c r="F166" s="245" t="s">
        <v>709</v>
      </c>
      <c r="G166" s="243"/>
      <c r="H166" s="246">
        <v>126.7</v>
      </c>
      <c r="I166" s="247"/>
      <c r="J166" s="247"/>
      <c r="K166" s="243"/>
      <c r="L166" s="243"/>
      <c r="M166" s="248"/>
      <c r="N166" s="249"/>
      <c r="O166" s="250"/>
      <c r="P166" s="250"/>
      <c r="Q166" s="250"/>
      <c r="R166" s="250"/>
      <c r="S166" s="250"/>
      <c r="T166" s="250"/>
      <c r="U166" s="250"/>
      <c r="V166" s="250"/>
      <c r="W166" s="250"/>
      <c r="X166" s="251"/>
      <c r="Y166" s="13"/>
      <c r="Z166" s="13"/>
      <c r="AA166" s="13"/>
      <c r="AB166" s="13"/>
      <c r="AC166" s="13"/>
      <c r="AD166" s="13"/>
      <c r="AE166" s="13"/>
      <c r="AT166" s="252" t="s">
        <v>157</v>
      </c>
      <c r="AU166" s="252" t="s">
        <v>87</v>
      </c>
      <c r="AV166" s="13" t="s">
        <v>87</v>
      </c>
      <c r="AW166" s="13" t="s">
        <v>5</v>
      </c>
      <c r="AX166" s="13" t="s">
        <v>77</v>
      </c>
      <c r="AY166" s="252" t="s">
        <v>144</v>
      </c>
    </row>
    <row r="167" s="14" customFormat="1">
      <c r="A167" s="14"/>
      <c r="B167" s="253"/>
      <c r="C167" s="254"/>
      <c r="D167" s="235" t="s">
        <v>157</v>
      </c>
      <c r="E167" s="255" t="s">
        <v>1</v>
      </c>
      <c r="F167" s="256" t="s">
        <v>159</v>
      </c>
      <c r="G167" s="254"/>
      <c r="H167" s="257">
        <v>126.7</v>
      </c>
      <c r="I167" s="258"/>
      <c r="J167" s="258"/>
      <c r="K167" s="254"/>
      <c r="L167" s="254"/>
      <c r="M167" s="259"/>
      <c r="N167" s="260"/>
      <c r="O167" s="261"/>
      <c r="P167" s="261"/>
      <c r="Q167" s="261"/>
      <c r="R167" s="261"/>
      <c r="S167" s="261"/>
      <c r="T167" s="261"/>
      <c r="U167" s="261"/>
      <c r="V167" s="261"/>
      <c r="W167" s="261"/>
      <c r="X167" s="262"/>
      <c r="Y167" s="14"/>
      <c r="Z167" s="14"/>
      <c r="AA167" s="14"/>
      <c r="AB167" s="14"/>
      <c r="AC167" s="14"/>
      <c r="AD167" s="14"/>
      <c r="AE167" s="14"/>
      <c r="AT167" s="263" t="s">
        <v>157</v>
      </c>
      <c r="AU167" s="263" t="s">
        <v>87</v>
      </c>
      <c r="AV167" s="14" t="s">
        <v>151</v>
      </c>
      <c r="AW167" s="14" t="s">
        <v>5</v>
      </c>
      <c r="AX167" s="14" t="s">
        <v>85</v>
      </c>
      <c r="AY167" s="263" t="s">
        <v>144</v>
      </c>
    </row>
    <row r="168" s="2" customFormat="1" ht="24.15" customHeight="1">
      <c r="A168" s="38"/>
      <c r="B168" s="39"/>
      <c r="C168" s="221" t="s">
        <v>199</v>
      </c>
      <c r="D168" s="221" t="s">
        <v>146</v>
      </c>
      <c r="E168" s="222" t="s">
        <v>200</v>
      </c>
      <c r="F168" s="223" t="s">
        <v>201</v>
      </c>
      <c r="G168" s="224" t="s">
        <v>202</v>
      </c>
      <c r="H168" s="225">
        <v>220</v>
      </c>
      <c r="I168" s="226"/>
      <c r="J168" s="226"/>
      <c r="K168" s="227">
        <f>ROUND(P168*H168,2)</f>
        <v>0</v>
      </c>
      <c r="L168" s="223" t="s">
        <v>150</v>
      </c>
      <c r="M168" s="44"/>
      <c r="N168" s="228" t="s">
        <v>1</v>
      </c>
      <c r="O168" s="229" t="s">
        <v>40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91"/>
      <c r="T168" s="231">
        <f>S168*H168</f>
        <v>0</v>
      </c>
      <c r="U168" s="231">
        <v>0.00030074000000000002</v>
      </c>
      <c r="V168" s="231">
        <f>U168*H168</f>
        <v>0.066162800000000008</v>
      </c>
      <c r="W168" s="231">
        <v>0</v>
      </c>
      <c r="X168" s="232">
        <f>W168*H168</f>
        <v>0</v>
      </c>
      <c r="Y168" s="38"/>
      <c r="Z168" s="38"/>
      <c r="AA168" s="38"/>
      <c r="AB168" s="38"/>
      <c r="AC168" s="38"/>
      <c r="AD168" s="38"/>
      <c r="AE168" s="38"/>
      <c r="AR168" s="233" t="s">
        <v>151</v>
      </c>
      <c r="AT168" s="233" t="s">
        <v>146</v>
      </c>
      <c r="AU168" s="233" t="s">
        <v>87</v>
      </c>
      <c r="AY168" s="17" t="s">
        <v>144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7" t="s">
        <v>85</v>
      </c>
      <c r="BK168" s="234">
        <f>ROUND(P168*H168,2)</f>
        <v>0</v>
      </c>
      <c r="BL168" s="17" t="s">
        <v>151</v>
      </c>
      <c r="BM168" s="233" t="s">
        <v>710</v>
      </c>
    </row>
    <row r="169" s="2" customFormat="1">
      <c r="A169" s="38"/>
      <c r="B169" s="39"/>
      <c r="C169" s="40"/>
      <c r="D169" s="235" t="s">
        <v>153</v>
      </c>
      <c r="E169" s="40"/>
      <c r="F169" s="236" t="s">
        <v>204</v>
      </c>
      <c r="G169" s="40"/>
      <c r="H169" s="40"/>
      <c r="I169" s="237"/>
      <c r="J169" s="237"/>
      <c r="K169" s="40"/>
      <c r="L169" s="40"/>
      <c r="M169" s="44"/>
      <c r="N169" s="238"/>
      <c r="O169" s="239"/>
      <c r="P169" s="91"/>
      <c r="Q169" s="91"/>
      <c r="R169" s="91"/>
      <c r="S169" s="91"/>
      <c r="T169" s="91"/>
      <c r="U169" s="91"/>
      <c r="V169" s="91"/>
      <c r="W169" s="91"/>
      <c r="X169" s="92"/>
      <c r="Y169" s="38"/>
      <c r="Z169" s="38"/>
      <c r="AA169" s="38"/>
      <c r="AB169" s="38"/>
      <c r="AC169" s="38"/>
      <c r="AD169" s="38"/>
      <c r="AE169" s="38"/>
      <c r="AT169" s="17" t="s">
        <v>153</v>
      </c>
      <c r="AU169" s="17" t="s">
        <v>87</v>
      </c>
    </row>
    <row r="170" s="2" customFormat="1">
      <c r="A170" s="38"/>
      <c r="B170" s="39"/>
      <c r="C170" s="40"/>
      <c r="D170" s="240" t="s">
        <v>155</v>
      </c>
      <c r="E170" s="40"/>
      <c r="F170" s="241" t="s">
        <v>205</v>
      </c>
      <c r="G170" s="40"/>
      <c r="H170" s="40"/>
      <c r="I170" s="237"/>
      <c r="J170" s="237"/>
      <c r="K170" s="40"/>
      <c r="L170" s="40"/>
      <c r="M170" s="44"/>
      <c r="N170" s="238"/>
      <c r="O170" s="239"/>
      <c r="P170" s="91"/>
      <c r="Q170" s="91"/>
      <c r="R170" s="91"/>
      <c r="S170" s="91"/>
      <c r="T170" s="91"/>
      <c r="U170" s="91"/>
      <c r="V170" s="91"/>
      <c r="W170" s="91"/>
      <c r="X170" s="92"/>
      <c r="Y170" s="38"/>
      <c r="Z170" s="38"/>
      <c r="AA170" s="38"/>
      <c r="AB170" s="38"/>
      <c r="AC170" s="38"/>
      <c r="AD170" s="38"/>
      <c r="AE170" s="38"/>
      <c r="AT170" s="17" t="s">
        <v>155</v>
      </c>
      <c r="AU170" s="17" t="s">
        <v>87</v>
      </c>
    </row>
    <row r="171" s="13" customFormat="1">
      <c r="A171" s="13"/>
      <c r="B171" s="242"/>
      <c r="C171" s="243"/>
      <c r="D171" s="235" t="s">
        <v>157</v>
      </c>
      <c r="E171" s="244" t="s">
        <v>1</v>
      </c>
      <c r="F171" s="245" t="s">
        <v>711</v>
      </c>
      <c r="G171" s="243"/>
      <c r="H171" s="246">
        <v>220</v>
      </c>
      <c r="I171" s="247"/>
      <c r="J171" s="247"/>
      <c r="K171" s="243"/>
      <c r="L171" s="243"/>
      <c r="M171" s="248"/>
      <c r="N171" s="249"/>
      <c r="O171" s="250"/>
      <c r="P171" s="250"/>
      <c r="Q171" s="250"/>
      <c r="R171" s="250"/>
      <c r="S171" s="250"/>
      <c r="T171" s="250"/>
      <c r="U171" s="250"/>
      <c r="V171" s="250"/>
      <c r="W171" s="250"/>
      <c r="X171" s="251"/>
      <c r="Y171" s="13"/>
      <c r="Z171" s="13"/>
      <c r="AA171" s="13"/>
      <c r="AB171" s="13"/>
      <c r="AC171" s="13"/>
      <c r="AD171" s="13"/>
      <c r="AE171" s="13"/>
      <c r="AT171" s="252" t="s">
        <v>157</v>
      </c>
      <c r="AU171" s="252" t="s">
        <v>87</v>
      </c>
      <c r="AV171" s="13" t="s">
        <v>87</v>
      </c>
      <c r="AW171" s="13" t="s">
        <v>5</v>
      </c>
      <c r="AX171" s="13" t="s">
        <v>77</v>
      </c>
      <c r="AY171" s="252" t="s">
        <v>144</v>
      </c>
    </row>
    <row r="172" s="14" customFormat="1">
      <c r="A172" s="14"/>
      <c r="B172" s="253"/>
      <c r="C172" s="254"/>
      <c r="D172" s="235" t="s">
        <v>157</v>
      </c>
      <c r="E172" s="255" t="s">
        <v>1</v>
      </c>
      <c r="F172" s="256" t="s">
        <v>159</v>
      </c>
      <c r="G172" s="254"/>
      <c r="H172" s="257">
        <v>220</v>
      </c>
      <c r="I172" s="258"/>
      <c r="J172" s="258"/>
      <c r="K172" s="254"/>
      <c r="L172" s="254"/>
      <c r="M172" s="259"/>
      <c r="N172" s="260"/>
      <c r="O172" s="261"/>
      <c r="P172" s="261"/>
      <c r="Q172" s="261"/>
      <c r="R172" s="261"/>
      <c r="S172" s="261"/>
      <c r="T172" s="261"/>
      <c r="U172" s="261"/>
      <c r="V172" s="261"/>
      <c r="W172" s="261"/>
      <c r="X172" s="262"/>
      <c r="Y172" s="14"/>
      <c r="Z172" s="14"/>
      <c r="AA172" s="14"/>
      <c r="AB172" s="14"/>
      <c r="AC172" s="14"/>
      <c r="AD172" s="14"/>
      <c r="AE172" s="14"/>
      <c r="AT172" s="263" t="s">
        <v>157</v>
      </c>
      <c r="AU172" s="263" t="s">
        <v>87</v>
      </c>
      <c r="AV172" s="14" t="s">
        <v>151</v>
      </c>
      <c r="AW172" s="14" t="s">
        <v>5</v>
      </c>
      <c r="AX172" s="14" t="s">
        <v>85</v>
      </c>
      <c r="AY172" s="263" t="s">
        <v>144</v>
      </c>
    </row>
    <row r="173" s="2" customFormat="1" ht="33" customHeight="1">
      <c r="A173" s="38"/>
      <c r="B173" s="39"/>
      <c r="C173" s="221" t="s">
        <v>207</v>
      </c>
      <c r="D173" s="221" t="s">
        <v>146</v>
      </c>
      <c r="E173" s="222" t="s">
        <v>208</v>
      </c>
      <c r="F173" s="223" t="s">
        <v>209</v>
      </c>
      <c r="G173" s="224" t="s">
        <v>202</v>
      </c>
      <c r="H173" s="225">
        <v>220</v>
      </c>
      <c r="I173" s="226"/>
      <c r="J173" s="226"/>
      <c r="K173" s="227">
        <f>ROUND(P173*H173,2)</f>
        <v>0</v>
      </c>
      <c r="L173" s="223" t="s">
        <v>150</v>
      </c>
      <c r="M173" s="44"/>
      <c r="N173" s="228" t="s">
        <v>1</v>
      </c>
      <c r="O173" s="229" t="s">
        <v>40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91"/>
      <c r="T173" s="231">
        <f>S173*H173</f>
        <v>0</v>
      </c>
      <c r="U173" s="231">
        <v>0</v>
      </c>
      <c r="V173" s="231">
        <f>U173*H173</f>
        <v>0</v>
      </c>
      <c r="W173" s="231">
        <v>0</v>
      </c>
      <c r="X173" s="232">
        <f>W173*H173</f>
        <v>0</v>
      </c>
      <c r="Y173" s="38"/>
      <c r="Z173" s="38"/>
      <c r="AA173" s="38"/>
      <c r="AB173" s="38"/>
      <c r="AC173" s="38"/>
      <c r="AD173" s="38"/>
      <c r="AE173" s="38"/>
      <c r="AR173" s="233" t="s">
        <v>151</v>
      </c>
      <c r="AT173" s="233" t="s">
        <v>146</v>
      </c>
      <c r="AU173" s="233" t="s">
        <v>87</v>
      </c>
      <c r="AY173" s="17" t="s">
        <v>144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7" t="s">
        <v>85</v>
      </c>
      <c r="BK173" s="234">
        <f>ROUND(P173*H173,2)</f>
        <v>0</v>
      </c>
      <c r="BL173" s="17" t="s">
        <v>151</v>
      </c>
      <c r="BM173" s="233" t="s">
        <v>712</v>
      </c>
    </row>
    <row r="174" s="2" customFormat="1">
      <c r="A174" s="38"/>
      <c r="B174" s="39"/>
      <c r="C174" s="40"/>
      <c r="D174" s="235" t="s">
        <v>153</v>
      </c>
      <c r="E174" s="40"/>
      <c r="F174" s="236" t="s">
        <v>211</v>
      </c>
      <c r="G174" s="40"/>
      <c r="H174" s="40"/>
      <c r="I174" s="237"/>
      <c r="J174" s="237"/>
      <c r="K174" s="40"/>
      <c r="L174" s="40"/>
      <c r="M174" s="44"/>
      <c r="N174" s="238"/>
      <c r="O174" s="239"/>
      <c r="P174" s="91"/>
      <c r="Q174" s="91"/>
      <c r="R174" s="91"/>
      <c r="S174" s="91"/>
      <c r="T174" s="91"/>
      <c r="U174" s="91"/>
      <c r="V174" s="91"/>
      <c r="W174" s="91"/>
      <c r="X174" s="92"/>
      <c r="Y174" s="38"/>
      <c r="Z174" s="38"/>
      <c r="AA174" s="38"/>
      <c r="AB174" s="38"/>
      <c r="AC174" s="38"/>
      <c r="AD174" s="38"/>
      <c r="AE174" s="38"/>
      <c r="AT174" s="17" t="s">
        <v>153</v>
      </c>
      <c r="AU174" s="17" t="s">
        <v>87</v>
      </c>
    </row>
    <row r="175" s="2" customFormat="1">
      <c r="A175" s="38"/>
      <c r="B175" s="39"/>
      <c r="C175" s="40"/>
      <c r="D175" s="240" t="s">
        <v>155</v>
      </c>
      <c r="E175" s="40"/>
      <c r="F175" s="241" t="s">
        <v>212</v>
      </c>
      <c r="G175" s="40"/>
      <c r="H175" s="40"/>
      <c r="I175" s="237"/>
      <c r="J175" s="237"/>
      <c r="K175" s="40"/>
      <c r="L175" s="40"/>
      <c r="M175" s="44"/>
      <c r="N175" s="238"/>
      <c r="O175" s="239"/>
      <c r="P175" s="91"/>
      <c r="Q175" s="91"/>
      <c r="R175" s="91"/>
      <c r="S175" s="91"/>
      <c r="T175" s="91"/>
      <c r="U175" s="91"/>
      <c r="V175" s="91"/>
      <c r="W175" s="91"/>
      <c r="X175" s="92"/>
      <c r="Y175" s="38"/>
      <c r="Z175" s="38"/>
      <c r="AA175" s="38"/>
      <c r="AB175" s="38"/>
      <c r="AC175" s="38"/>
      <c r="AD175" s="38"/>
      <c r="AE175" s="38"/>
      <c r="AT175" s="17" t="s">
        <v>155</v>
      </c>
      <c r="AU175" s="17" t="s">
        <v>87</v>
      </c>
    </row>
    <row r="176" s="13" customFormat="1">
      <c r="A176" s="13"/>
      <c r="B176" s="242"/>
      <c r="C176" s="243"/>
      <c r="D176" s="235" t="s">
        <v>157</v>
      </c>
      <c r="E176" s="244" t="s">
        <v>1</v>
      </c>
      <c r="F176" s="245" t="s">
        <v>711</v>
      </c>
      <c r="G176" s="243"/>
      <c r="H176" s="246">
        <v>220</v>
      </c>
      <c r="I176" s="247"/>
      <c r="J176" s="247"/>
      <c r="K176" s="243"/>
      <c r="L176" s="243"/>
      <c r="M176" s="248"/>
      <c r="N176" s="249"/>
      <c r="O176" s="250"/>
      <c r="P176" s="250"/>
      <c r="Q176" s="250"/>
      <c r="R176" s="250"/>
      <c r="S176" s="250"/>
      <c r="T176" s="250"/>
      <c r="U176" s="250"/>
      <c r="V176" s="250"/>
      <c r="W176" s="250"/>
      <c r="X176" s="251"/>
      <c r="Y176" s="13"/>
      <c r="Z176" s="13"/>
      <c r="AA176" s="13"/>
      <c r="AB176" s="13"/>
      <c r="AC176" s="13"/>
      <c r="AD176" s="13"/>
      <c r="AE176" s="13"/>
      <c r="AT176" s="252" t="s">
        <v>157</v>
      </c>
      <c r="AU176" s="252" t="s">
        <v>87</v>
      </c>
      <c r="AV176" s="13" t="s">
        <v>87</v>
      </c>
      <c r="AW176" s="13" t="s">
        <v>5</v>
      </c>
      <c r="AX176" s="13" t="s">
        <v>77</v>
      </c>
      <c r="AY176" s="252" t="s">
        <v>144</v>
      </c>
    </row>
    <row r="177" s="14" customFormat="1">
      <c r="A177" s="14"/>
      <c r="B177" s="253"/>
      <c r="C177" s="254"/>
      <c r="D177" s="235" t="s">
        <v>157</v>
      </c>
      <c r="E177" s="255" t="s">
        <v>1</v>
      </c>
      <c r="F177" s="256" t="s">
        <v>159</v>
      </c>
      <c r="G177" s="254"/>
      <c r="H177" s="257">
        <v>220</v>
      </c>
      <c r="I177" s="258"/>
      <c r="J177" s="258"/>
      <c r="K177" s="254"/>
      <c r="L177" s="254"/>
      <c r="M177" s="259"/>
      <c r="N177" s="260"/>
      <c r="O177" s="261"/>
      <c r="P177" s="261"/>
      <c r="Q177" s="261"/>
      <c r="R177" s="261"/>
      <c r="S177" s="261"/>
      <c r="T177" s="261"/>
      <c r="U177" s="261"/>
      <c r="V177" s="261"/>
      <c r="W177" s="261"/>
      <c r="X177" s="262"/>
      <c r="Y177" s="14"/>
      <c r="Z177" s="14"/>
      <c r="AA177" s="14"/>
      <c r="AB177" s="14"/>
      <c r="AC177" s="14"/>
      <c r="AD177" s="14"/>
      <c r="AE177" s="14"/>
      <c r="AT177" s="263" t="s">
        <v>157</v>
      </c>
      <c r="AU177" s="263" t="s">
        <v>87</v>
      </c>
      <c r="AV177" s="14" t="s">
        <v>151</v>
      </c>
      <c r="AW177" s="14" t="s">
        <v>5</v>
      </c>
      <c r="AX177" s="14" t="s">
        <v>85</v>
      </c>
      <c r="AY177" s="263" t="s">
        <v>144</v>
      </c>
    </row>
    <row r="178" s="2" customFormat="1" ht="24.15" customHeight="1">
      <c r="A178" s="38"/>
      <c r="B178" s="39"/>
      <c r="C178" s="221" t="s">
        <v>213</v>
      </c>
      <c r="D178" s="221" t="s">
        <v>146</v>
      </c>
      <c r="E178" s="222" t="s">
        <v>713</v>
      </c>
      <c r="F178" s="223" t="s">
        <v>714</v>
      </c>
      <c r="G178" s="224" t="s">
        <v>180</v>
      </c>
      <c r="H178" s="225">
        <v>29.920000000000002</v>
      </c>
      <c r="I178" s="226"/>
      <c r="J178" s="226"/>
      <c r="K178" s="227">
        <f>ROUND(P178*H178,2)</f>
        <v>0</v>
      </c>
      <c r="L178" s="223" t="s">
        <v>150</v>
      </c>
      <c r="M178" s="44"/>
      <c r="N178" s="228" t="s">
        <v>1</v>
      </c>
      <c r="O178" s="229" t="s">
        <v>40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91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38"/>
      <c r="Z178" s="38"/>
      <c r="AA178" s="38"/>
      <c r="AB178" s="38"/>
      <c r="AC178" s="38"/>
      <c r="AD178" s="38"/>
      <c r="AE178" s="38"/>
      <c r="AR178" s="233" t="s">
        <v>151</v>
      </c>
      <c r="AT178" s="233" t="s">
        <v>146</v>
      </c>
      <c r="AU178" s="233" t="s">
        <v>87</v>
      </c>
      <c r="AY178" s="17" t="s">
        <v>144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7" t="s">
        <v>85</v>
      </c>
      <c r="BK178" s="234">
        <f>ROUND(P178*H178,2)</f>
        <v>0</v>
      </c>
      <c r="BL178" s="17" t="s">
        <v>151</v>
      </c>
      <c r="BM178" s="233" t="s">
        <v>715</v>
      </c>
    </row>
    <row r="179" s="2" customFormat="1">
      <c r="A179" s="38"/>
      <c r="B179" s="39"/>
      <c r="C179" s="40"/>
      <c r="D179" s="235" t="s">
        <v>153</v>
      </c>
      <c r="E179" s="40"/>
      <c r="F179" s="236" t="s">
        <v>716</v>
      </c>
      <c r="G179" s="40"/>
      <c r="H179" s="40"/>
      <c r="I179" s="237"/>
      <c r="J179" s="237"/>
      <c r="K179" s="40"/>
      <c r="L179" s="40"/>
      <c r="M179" s="44"/>
      <c r="N179" s="238"/>
      <c r="O179" s="239"/>
      <c r="P179" s="91"/>
      <c r="Q179" s="91"/>
      <c r="R179" s="91"/>
      <c r="S179" s="91"/>
      <c r="T179" s="91"/>
      <c r="U179" s="91"/>
      <c r="V179" s="91"/>
      <c r="W179" s="91"/>
      <c r="X179" s="92"/>
      <c r="Y179" s="38"/>
      <c r="Z179" s="38"/>
      <c r="AA179" s="38"/>
      <c r="AB179" s="38"/>
      <c r="AC179" s="38"/>
      <c r="AD179" s="38"/>
      <c r="AE179" s="38"/>
      <c r="AT179" s="17" t="s">
        <v>153</v>
      </c>
      <c r="AU179" s="17" t="s">
        <v>87</v>
      </c>
    </row>
    <row r="180" s="2" customFormat="1">
      <c r="A180" s="38"/>
      <c r="B180" s="39"/>
      <c r="C180" s="40"/>
      <c r="D180" s="240" t="s">
        <v>155</v>
      </c>
      <c r="E180" s="40"/>
      <c r="F180" s="241" t="s">
        <v>717</v>
      </c>
      <c r="G180" s="40"/>
      <c r="H180" s="40"/>
      <c r="I180" s="237"/>
      <c r="J180" s="237"/>
      <c r="K180" s="40"/>
      <c r="L180" s="40"/>
      <c r="M180" s="44"/>
      <c r="N180" s="238"/>
      <c r="O180" s="239"/>
      <c r="P180" s="91"/>
      <c r="Q180" s="91"/>
      <c r="R180" s="91"/>
      <c r="S180" s="91"/>
      <c r="T180" s="91"/>
      <c r="U180" s="91"/>
      <c r="V180" s="91"/>
      <c r="W180" s="91"/>
      <c r="X180" s="92"/>
      <c r="Y180" s="38"/>
      <c r="Z180" s="38"/>
      <c r="AA180" s="38"/>
      <c r="AB180" s="38"/>
      <c r="AC180" s="38"/>
      <c r="AD180" s="38"/>
      <c r="AE180" s="38"/>
      <c r="AT180" s="17" t="s">
        <v>155</v>
      </c>
      <c r="AU180" s="17" t="s">
        <v>87</v>
      </c>
    </row>
    <row r="181" s="13" customFormat="1">
      <c r="A181" s="13"/>
      <c r="B181" s="242"/>
      <c r="C181" s="243"/>
      <c r="D181" s="235" t="s">
        <v>157</v>
      </c>
      <c r="E181" s="244" t="s">
        <v>1</v>
      </c>
      <c r="F181" s="245" t="s">
        <v>718</v>
      </c>
      <c r="G181" s="243"/>
      <c r="H181" s="246">
        <v>29.920000000000002</v>
      </c>
      <c r="I181" s="247"/>
      <c r="J181" s="247"/>
      <c r="K181" s="243"/>
      <c r="L181" s="243"/>
      <c r="M181" s="248"/>
      <c r="N181" s="249"/>
      <c r="O181" s="250"/>
      <c r="P181" s="250"/>
      <c r="Q181" s="250"/>
      <c r="R181" s="250"/>
      <c r="S181" s="250"/>
      <c r="T181" s="250"/>
      <c r="U181" s="250"/>
      <c r="V181" s="250"/>
      <c r="W181" s="250"/>
      <c r="X181" s="251"/>
      <c r="Y181" s="13"/>
      <c r="Z181" s="13"/>
      <c r="AA181" s="13"/>
      <c r="AB181" s="13"/>
      <c r="AC181" s="13"/>
      <c r="AD181" s="13"/>
      <c r="AE181" s="13"/>
      <c r="AT181" s="252" t="s">
        <v>157</v>
      </c>
      <c r="AU181" s="252" t="s">
        <v>87</v>
      </c>
      <c r="AV181" s="13" t="s">
        <v>87</v>
      </c>
      <c r="AW181" s="13" t="s">
        <v>5</v>
      </c>
      <c r="AX181" s="13" t="s">
        <v>77</v>
      </c>
      <c r="AY181" s="252" t="s">
        <v>144</v>
      </c>
    </row>
    <row r="182" s="14" customFormat="1">
      <c r="A182" s="14"/>
      <c r="B182" s="253"/>
      <c r="C182" s="254"/>
      <c r="D182" s="235" t="s">
        <v>157</v>
      </c>
      <c r="E182" s="255" t="s">
        <v>1</v>
      </c>
      <c r="F182" s="256" t="s">
        <v>159</v>
      </c>
      <c r="G182" s="254"/>
      <c r="H182" s="257">
        <v>29.920000000000002</v>
      </c>
      <c r="I182" s="258"/>
      <c r="J182" s="258"/>
      <c r="K182" s="254"/>
      <c r="L182" s="254"/>
      <c r="M182" s="259"/>
      <c r="N182" s="260"/>
      <c r="O182" s="261"/>
      <c r="P182" s="261"/>
      <c r="Q182" s="261"/>
      <c r="R182" s="261"/>
      <c r="S182" s="261"/>
      <c r="T182" s="261"/>
      <c r="U182" s="261"/>
      <c r="V182" s="261"/>
      <c r="W182" s="261"/>
      <c r="X182" s="262"/>
      <c r="Y182" s="14"/>
      <c r="Z182" s="14"/>
      <c r="AA182" s="14"/>
      <c r="AB182" s="14"/>
      <c r="AC182" s="14"/>
      <c r="AD182" s="14"/>
      <c r="AE182" s="14"/>
      <c r="AT182" s="263" t="s">
        <v>157</v>
      </c>
      <c r="AU182" s="263" t="s">
        <v>87</v>
      </c>
      <c r="AV182" s="14" t="s">
        <v>151</v>
      </c>
      <c r="AW182" s="14" t="s">
        <v>5</v>
      </c>
      <c r="AX182" s="14" t="s">
        <v>85</v>
      </c>
      <c r="AY182" s="263" t="s">
        <v>144</v>
      </c>
    </row>
    <row r="183" s="2" customFormat="1" ht="24.15" customHeight="1">
      <c r="A183" s="38"/>
      <c r="B183" s="39"/>
      <c r="C183" s="221" t="s">
        <v>221</v>
      </c>
      <c r="D183" s="221" t="s">
        <v>146</v>
      </c>
      <c r="E183" s="222" t="s">
        <v>719</v>
      </c>
      <c r="F183" s="223" t="s">
        <v>720</v>
      </c>
      <c r="G183" s="224" t="s">
        <v>180</v>
      </c>
      <c r="H183" s="225">
        <v>59.840000000000003</v>
      </c>
      <c r="I183" s="226"/>
      <c r="J183" s="226"/>
      <c r="K183" s="227">
        <f>ROUND(P183*H183,2)</f>
        <v>0</v>
      </c>
      <c r="L183" s="223" t="s">
        <v>150</v>
      </c>
      <c r="M183" s="44"/>
      <c r="N183" s="228" t="s">
        <v>1</v>
      </c>
      <c r="O183" s="229" t="s">
        <v>40</v>
      </c>
      <c r="P183" s="230">
        <f>I183+J183</f>
        <v>0</v>
      </c>
      <c r="Q183" s="230">
        <f>ROUND(I183*H183,2)</f>
        <v>0</v>
      </c>
      <c r="R183" s="230">
        <f>ROUND(J183*H183,2)</f>
        <v>0</v>
      </c>
      <c r="S183" s="91"/>
      <c r="T183" s="231">
        <f>S183*H183</f>
        <v>0</v>
      </c>
      <c r="U183" s="231">
        <v>0</v>
      </c>
      <c r="V183" s="231">
        <f>U183*H183</f>
        <v>0</v>
      </c>
      <c r="W183" s="231">
        <v>0</v>
      </c>
      <c r="X183" s="232">
        <f>W183*H183</f>
        <v>0</v>
      </c>
      <c r="Y183" s="38"/>
      <c r="Z183" s="38"/>
      <c r="AA183" s="38"/>
      <c r="AB183" s="38"/>
      <c r="AC183" s="38"/>
      <c r="AD183" s="38"/>
      <c r="AE183" s="38"/>
      <c r="AR183" s="233" t="s">
        <v>151</v>
      </c>
      <c r="AT183" s="233" t="s">
        <v>146</v>
      </c>
      <c r="AU183" s="233" t="s">
        <v>87</v>
      </c>
      <c r="AY183" s="17" t="s">
        <v>144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7" t="s">
        <v>85</v>
      </c>
      <c r="BK183" s="234">
        <f>ROUND(P183*H183,2)</f>
        <v>0</v>
      </c>
      <c r="BL183" s="17" t="s">
        <v>151</v>
      </c>
      <c r="BM183" s="233" t="s">
        <v>721</v>
      </c>
    </row>
    <row r="184" s="2" customFormat="1">
      <c r="A184" s="38"/>
      <c r="B184" s="39"/>
      <c r="C184" s="40"/>
      <c r="D184" s="235" t="s">
        <v>153</v>
      </c>
      <c r="E184" s="40"/>
      <c r="F184" s="236" t="s">
        <v>722</v>
      </c>
      <c r="G184" s="40"/>
      <c r="H184" s="40"/>
      <c r="I184" s="237"/>
      <c r="J184" s="237"/>
      <c r="K184" s="40"/>
      <c r="L184" s="40"/>
      <c r="M184" s="44"/>
      <c r="N184" s="238"/>
      <c r="O184" s="239"/>
      <c r="P184" s="91"/>
      <c r="Q184" s="91"/>
      <c r="R184" s="91"/>
      <c r="S184" s="91"/>
      <c r="T184" s="91"/>
      <c r="U184" s="91"/>
      <c r="V184" s="91"/>
      <c r="W184" s="91"/>
      <c r="X184" s="92"/>
      <c r="Y184" s="38"/>
      <c r="Z184" s="38"/>
      <c r="AA184" s="38"/>
      <c r="AB184" s="38"/>
      <c r="AC184" s="38"/>
      <c r="AD184" s="38"/>
      <c r="AE184" s="38"/>
      <c r="AT184" s="17" t="s">
        <v>153</v>
      </c>
      <c r="AU184" s="17" t="s">
        <v>87</v>
      </c>
    </row>
    <row r="185" s="2" customFormat="1">
      <c r="A185" s="38"/>
      <c r="B185" s="39"/>
      <c r="C185" s="40"/>
      <c r="D185" s="240" t="s">
        <v>155</v>
      </c>
      <c r="E185" s="40"/>
      <c r="F185" s="241" t="s">
        <v>723</v>
      </c>
      <c r="G185" s="40"/>
      <c r="H185" s="40"/>
      <c r="I185" s="237"/>
      <c r="J185" s="237"/>
      <c r="K185" s="40"/>
      <c r="L185" s="40"/>
      <c r="M185" s="44"/>
      <c r="N185" s="238"/>
      <c r="O185" s="239"/>
      <c r="P185" s="91"/>
      <c r="Q185" s="91"/>
      <c r="R185" s="91"/>
      <c r="S185" s="91"/>
      <c r="T185" s="91"/>
      <c r="U185" s="91"/>
      <c r="V185" s="91"/>
      <c r="W185" s="91"/>
      <c r="X185" s="92"/>
      <c r="Y185" s="38"/>
      <c r="Z185" s="38"/>
      <c r="AA185" s="38"/>
      <c r="AB185" s="38"/>
      <c r="AC185" s="38"/>
      <c r="AD185" s="38"/>
      <c r="AE185" s="38"/>
      <c r="AT185" s="17" t="s">
        <v>155</v>
      </c>
      <c r="AU185" s="17" t="s">
        <v>87</v>
      </c>
    </row>
    <row r="186" s="13" customFormat="1">
      <c r="A186" s="13"/>
      <c r="B186" s="242"/>
      <c r="C186" s="243"/>
      <c r="D186" s="235" t="s">
        <v>157</v>
      </c>
      <c r="E186" s="244" t="s">
        <v>1</v>
      </c>
      <c r="F186" s="245" t="s">
        <v>724</v>
      </c>
      <c r="G186" s="243"/>
      <c r="H186" s="246">
        <v>59.840000000000003</v>
      </c>
      <c r="I186" s="247"/>
      <c r="J186" s="247"/>
      <c r="K186" s="243"/>
      <c r="L186" s="243"/>
      <c r="M186" s="248"/>
      <c r="N186" s="249"/>
      <c r="O186" s="250"/>
      <c r="P186" s="250"/>
      <c r="Q186" s="250"/>
      <c r="R186" s="250"/>
      <c r="S186" s="250"/>
      <c r="T186" s="250"/>
      <c r="U186" s="250"/>
      <c r="V186" s="250"/>
      <c r="W186" s="250"/>
      <c r="X186" s="251"/>
      <c r="Y186" s="13"/>
      <c r="Z186" s="13"/>
      <c r="AA186" s="13"/>
      <c r="AB186" s="13"/>
      <c r="AC186" s="13"/>
      <c r="AD186" s="13"/>
      <c r="AE186" s="13"/>
      <c r="AT186" s="252" t="s">
        <v>157</v>
      </c>
      <c r="AU186" s="252" t="s">
        <v>87</v>
      </c>
      <c r="AV186" s="13" t="s">
        <v>87</v>
      </c>
      <c r="AW186" s="13" t="s">
        <v>5</v>
      </c>
      <c r="AX186" s="13" t="s">
        <v>77</v>
      </c>
      <c r="AY186" s="252" t="s">
        <v>144</v>
      </c>
    </row>
    <row r="187" s="14" customFormat="1">
      <c r="A187" s="14"/>
      <c r="B187" s="253"/>
      <c r="C187" s="254"/>
      <c r="D187" s="235" t="s">
        <v>157</v>
      </c>
      <c r="E187" s="255" t="s">
        <v>1</v>
      </c>
      <c r="F187" s="256" t="s">
        <v>159</v>
      </c>
      <c r="G187" s="254"/>
      <c r="H187" s="257">
        <v>59.840000000000003</v>
      </c>
      <c r="I187" s="258"/>
      <c r="J187" s="258"/>
      <c r="K187" s="254"/>
      <c r="L187" s="254"/>
      <c r="M187" s="259"/>
      <c r="N187" s="260"/>
      <c r="O187" s="261"/>
      <c r="P187" s="261"/>
      <c r="Q187" s="261"/>
      <c r="R187" s="261"/>
      <c r="S187" s="261"/>
      <c r="T187" s="261"/>
      <c r="U187" s="261"/>
      <c r="V187" s="261"/>
      <c r="W187" s="261"/>
      <c r="X187" s="262"/>
      <c r="Y187" s="14"/>
      <c r="Z187" s="14"/>
      <c r="AA187" s="14"/>
      <c r="AB187" s="14"/>
      <c r="AC187" s="14"/>
      <c r="AD187" s="14"/>
      <c r="AE187" s="14"/>
      <c r="AT187" s="263" t="s">
        <v>157</v>
      </c>
      <c r="AU187" s="263" t="s">
        <v>87</v>
      </c>
      <c r="AV187" s="14" t="s">
        <v>151</v>
      </c>
      <c r="AW187" s="14" t="s">
        <v>5</v>
      </c>
      <c r="AX187" s="14" t="s">
        <v>85</v>
      </c>
      <c r="AY187" s="263" t="s">
        <v>144</v>
      </c>
    </row>
    <row r="188" s="2" customFormat="1">
      <c r="A188" s="38"/>
      <c r="B188" s="39"/>
      <c r="C188" s="221" t="s">
        <v>227</v>
      </c>
      <c r="D188" s="221" t="s">
        <v>146</v>
      </c>
      <c r="E188" s="222" t="s">
        <v>222</v>
      </c>
      <c r="F188" s="223" t="s">
        <v>223</v>
      </c>
      <c r="G188" s="224" t="s">
        <v>180</v>
      </c>
      <c r="H188" s="225">
        <v>91.760000000000005</v>
      </c>
      <c r="I188" s="226"/>
      <c r="J188" s="226"/>
      <c r="K188" s="227">
        <f>ROUND(P188*H188,2)</f>
        <v>0</v>
      </c>
      <c r="L188" s="223" t="s">
        <v>150</v>
      </c>
      <c r="M188" s="44"/>
      <c r="N188" s="228" t="s">
        <v>1</v>
      </c>
      <c r="O188" s="229" t="s">
        <v>40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91"/>
      <c r="T188" s="231">
        <f>S188*H188</f>
        <v>0</v>
      </c>
      <c r="U188" s="231">
        <v>0.00083850999999999999</v>
      </c>
      <c r="V188" s="231">
        <f>U188*H188</f>
        <v>0.076941677600000008</v>
      </c>
      <c r="W188" s="231">
        <v>0</v>
      </c>
      <c r="X188" s="232">
        <f>W188*H188</f>
        <v>0</v>
      </c>
      <c r="Y188" s="38"/>
      <c r="Z188" s="38"/>
      <c r="AA188" s="38"/>
      <c r="AB188" s="38"/>
      <c r="AC188" s="38"/>
      <c r="AD188" s="38"/>
      <c r="AE188" s="38"/>
      <c r="AR188" s="233" t="s">
        <v>151</v>
      </c>
      <c r="AT188" s="233" t="s">
        <v>146</v>
      </c>
      <c r="AU188" s="233" t="s">
        <v>87</v>
      </c>
      <c r="AY188" s="17" t="s">
        <v>144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7" t="s">
        <v>85</v>
      </c>
      <c r="BK188" s="234">
        <f>ROUND(P188*H188,2)</f>
        <v>0</v>
      </c>
      <c r="BL188" s="17" t="s">
        <v>151</v>
      </c>
      <c r="BM188" s="233" t="s">
        <v>725</v>
      </c>
    </row>
    <row r="189" s="2" customFormat="1">
      <c r="A189" s="38"/>
      <c r="B189" s="39"/>
      <c r="C189" s="40"/>
      <c r="D189" s="235" t="s">
        <v>153</v>
      </c>
      <c r="E189" s="40"/>
      <c r="F189" s="236" t="s">
        <v>223</v>
      </c>
      <c r="G189" s="40"/>
      <c r="H189" s="40"/>
      <c r="I189" s="237"/>
      <c r="J189" s="237"/>
      <c r="K189" s="40"/>
      <c r="L189" s="40"/>
      <c r="M189" s="44"/>
      <c r="N189" s="238"/>
      <c r="O189" s="239"/>
      <c r="P189" s="91"/>
      <c r="Q189" s="91"/>
      <c r="R189" s="91"/>
      <c r="S189" s="91"/>
      <c r="T189" s="91"/>
      <c r="U189" s="91"/>
      <c r="V189" s="91"/>
      <c r="W189" s="91"/>
      <c r="X189" s="92"/>
      <c r="Y189" s="38"/>
      <c r="Z189" s="38"/>
      <c r="AA189" s="38"/>
      <c r="AB189" s="38"/>
      <c r="AC189" s="38"/>
      <c r="AD189" s="38"/>
      <c r="AE189" s="38"/>
      <c r="AT189" s="17" t="s">
        <v>153</v>
      </c>
      <c r="AU189" s="17" t="s">
        <v>87</v>
      </c>
    </row>
    <row r="190" s="2" customFormat="1">
      <c r="A190" s="38"/>
      <c r="B190" s="39"/>
      <c r="C190" s="40"/>
      <c r="D190" s="240" t="s">
        <v>155</v>
      </c>
      <c r="E190" s="40"/>
      <c r="F190" s="241" t="s">
        <v>225</v>
      </c>
      <c r="G190" s="40"/>
      <c r="H190" s="40"/>
      <c r="I190" s="237"/>
      <c r="J190" s="237"/>
      <c r="K190" s="40"/>
      <c r="L190" s="40"/>
      <c r="M190" s="44"/>
      <c r="N190" s="238"/>
      <c r="O190" s="239"/>
      <c r="P190" s="91"/>
      <c r="Q190" s="91"/>
      <c r="R190" s="91"/>
      <c r="S190" s="91"/>
      <c r="T190" s="91"/>
      <c r="U190" s="91"/>
      <c r="V190" s="91"/>
      <c r="W190" s="91"/>
      <c r="X190" s="92"/>
      <c r="Y190" s="38"/>
      <c r="Z190" s="38"/>
      <c r="AA190" s="38"/>
      <c r="AB190" s="38"/>
      <c r="AC190" s="38"/>
      <c r="AD190" s="38"/>
      <c r="AE190" s="38"/>
      <c r="AT190" s="17" t="s">
        <v>155</v>
      </c>
      <c r="AU190" s="17" t="s">
        <v>87</v>
      </c>
    </row>
    <row r="191" s="13" customFormat="1">
      <c r="A191" s="13"/>
      <c r="B191" s="242"/>
      <c r="C191" s="243"/>
      <c r="D191" s="235" t="s">
        <v>157</v>
      </c>
      <c r="E191" s="244" t="s">
        <v>1</v>
      </c>
      <c r="F191" s="245" t="s">
        <v>726</v>
      </c>
      <c r="G191" s="243"/>
      <c r="H191" s="246">
        <v>91.760000000000005</v>
      </c>
      <c r="I191" s="247"/>
      <c r="J191" s="247"/>
      <c r="K191" s="243"/>
      <c r="L191" s="243"/>
      <c r="M191" s="248"/>
      <c r="N191" s="249"/>
      <c r="O191" s="250"/>
      <c r="P191" s="250"/>
      <c r="Q191" s="250"/>
      <c r="R191" s="250"/>
      <c r="S191" s="250"/>
      <c r="T191" s="250"/>
      <c r="U191" s="250"/>
      <c r="V191" s="250"/>
      <c r="W191" s="250"/>
      <c r="X191" s="251"/>
      <c r="Y191" s="13"/>
      <c r="Z191" s="13"/>
      <c r="AA191" s="13"/>
      <c r="AB191" s="13"/>
      <c r="AC191" s="13"/>
      <c r="AD191" s="13"/>
      <c r="AE191" s="13"/>
      <c r="AT191" s="252" t="s">
        <v>157</v>
      </c>
      <c r="AU191" s="252" t="s">
        <v>87</v>
      </c>
      <c r="AV191" s="13" t="s">
        <v>87</v>
      </c>
      <c r="AW191" s="13" t="s">
        <v>5</v>
      </c>
      <c r="AX191" s="13" t="s">
        <v>77</v>
      </c>
      <c r="AY191" s="252" t="s">
        <v>144</v>
      </c>
    </row>
    <row r="192" s="14" customFormat="1">
      <c r="A192" s="14"/>
      <c r="B192" s="253"/>
      <c r="C192" s="254"/>
      <c r="D192" s="235" t="s">
        <v>157</v>
      </c>
      <c r="E192" s="255" t="s">
        <v>1</v>
      </c>
      <c r="F192" s="256" t="s">
        <v>159</v>
      </c>
      <c r="G192" s="254"/>
      <c r="H192" s="257">
        <v>91.760000000000005</v>
      </c>
      <c r="I192" s="258"/>
      <c r="J192" s="258"/>
      <c r="K192" s="254"/>
      <c r="L192" s="254"/>
      <c r="M192" s="259"/>
      <c r="N192" s="260"/>
      <c r="O192" s="261"/>
      <c r="P192" s="261"/>
      <c r="Q192" s="261"/>
      <c r="R192" s="261"/>
      <c r="S192" s="261"/>
      <c r="T192" s="261"/>
      <c r="U192" s="261"/>
      <c r="V192" s="261"/>
      <c r="W192" s="261"/>
      <c r="X192" s="262"/>
      <c r="Y192" s="14"/>
      <c r="Z192" s="14"/>
      <c r="AA192" s="14"/>
      <c r="AB192" s="14"/>
      <c r="AC192" s="14"/>
      <c r="AD192" s="14"/>
      <c r="AE192" s="14"/>
      <c r="AT192" s="263" t="s">
        <v>157</v>
      </c>
      <c r="AU192" s="263" t="s">
        <v>87</v>
      </c>
      <c r="AV192" s="14" t="s">
        <v>151</v>
      </c>
      <c r="AW192" s="14" t="s">
        <v>5</v>
      </c>
      <c r="AX192" s="14" t="s">
        <v>85</v>
      </c>
      <c r="AY192" s="263" t="s">
        <v>144</v>
      </c>
    </row>
    <row r="193" s="2" customFormat="1">
      <c r="A193" s="38"/>
      <c r="B193" s="39"/>
      <c r="C193" s="221" t="s">
        <v>234</v>
      </c>
      <c r="D193" s="221" t="s">
        <v>146</v>
      </c>
      <c r="E193" s="222" t="s">
        <v>228</v>
      </c>
      <c r="F193" s="223" t="s">
        <v>229</v>
      </c>
      <c r="G193" s="224" t="s">
        <v>180</v>
      </c>
      <c r="H193" s="225">
        <v>22.940000000000001</v>
      </c>
      <c r="I193" s="226"/>
      <c r="J193" s="226"/>
      <c r="K193" s="227">
        <f>ROUND(P193*H193,2)</f>
        <v>0</v>
      </c>
      <c r="L193" s="223" t="s">
        <v>150</v>
      </c>
      <c r="M193" s="44"/>
      <c r="N193" s="228" t="s">
        <v>1</v>
      </c>
      <c r="O193" s="229" t="s">
        <v>40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91"/>
      <c r="T193" s="231">
        <f>S193*H193</f>
        <v>0</v>
      </c>
      <c r="U193" s="231">
        <v>0.00084999999999999995</v>
      </c>
      <c r="V193" s="231">
        <f>U193*H193</f>
        <v>0.019498999999999999</v>
      </c>
      <c r="W193" s="231">
        <v>0</v>
      </c>
      <c r="X193" s="232">
        <f>W193*H193</f>
        <v>0</v>
      </c>
      <c r="Y193" s="38"/>
      <c r="Z193" s="38"/>
      <c r="AA193" s="38"/>
      <c r="AB193" s="38"/>
      <c r="AC193" s="38"/>
      <c r="AD193" s="38"/>
      <c r="AE193" s="38"/>
      <c r="AR193" s="233" t="s">
        <v>151</v>
      </c>
      <c r="AT193" s="233" t="s">
        <v>146</v>
      </c>
      <c r="AU193" s="233" t="s">
        <v>87</v>
      </c>
      <c r="AY193" s="17" t="s">
        <v>144</v>
      </c>
      <c r="BE193" s="234">
        <f>IF(O193="základní",K193,0)</f>
        <v>0</v>
      </c>
      <c r="BF193" s="234">
        <f>IF(O193="snížená",K193,0)</f>
        <v>0</v>
      </c>
      <c r="BG193" s="234">
        <f>IF(O193="zákl. přenesená",K193,0)</f>
        <v>0</v>
      </c>
      <c r="BH193" s="234">
        <f>IF(O193="sníž. přenesená",K193,0)</f>
        <v>0</v>
      </c>
      <c r="BI193" s="234">
        <f>IF(O193="nulová",K193,0)</f>
        <v>0</v>
      </c>
      <c r="BJ193" s="17" t="s">
        <v>85</v>
      </c>
      <c r="BK193" s="234">
        <f>ROUND(P193*H193,2)</f>
        <v>0</v>
      </c>
      <c r="BL193" s="17" t="s">
        <v>151</v>
      </c>
      <c r="BM193" s="233" t="s">
        <v>727</v>
      </c>
    </row>
    <row r="194" s="2" customFormat="1">
      <c r="A194" s="38"/>
      <c r="B194" s="39"/>
      <c r="C194" s="40"/>
      <c r="D194" s="235" t="s">
        <v>153</v>
      </c>
      <c r="E194" s="40"/>
      <c r="F194" s="236" t="s">
        <v>231</v>
      </c>
      <c r="G194" s="40"/>
      <c r="H194" s="40"/>
      <c r="I194" s="237"/>
      <c r="J194" s="237"/>
      <c r="K194" s="40"/>
      <c r="L194" s="40"/>
      <c r="M194" s="44"/>
      <c r="N194" s="238"/>
      <c r="O194" s="239"/>
      <c r="P194" s="91"/>
      <c r="Q194" s="91"/>
      <c r="R194" s="91"/>
      <c r="S194" s="91"/>
      <c r="T194" s="91"/>
      <c r="U194" s="91"/>
      <c r="V194" s="91"/>
      <c r="W194" s="91"/>
      <c r="X194" s="92"/>
      <c r="Y194" s="38"/>
      <c r="Z194" s="38"/>
      <c r="AA194" s="38"/>
      <c r="AB194" s="38"/>
      <c r="AC194" s="38"/>
      <c r="AD194" s="38"/>
      <c r="AE194" s="38"/>
      <c r="AT194" s="17" t="s">
        <v>153</v>
      </c>
      <c r="AU194" s="17" t="s">
        <v>87</v>
      </c>
    </row>
    <row r="195" s="2" customFormat="1">
      <c r="A195" s="38"/>
      <c r="B195" s="39"/>
      <c r="C195" s="40"/>
      <c r="D195" s="240" t="s">
        <v>155</v>
      </c>
      <c r="E195" s="40"/>
      <c r="F195" s="241" t="s">
        <v>232</v>
      </c>
      <c r="G195" s="40"/>
      <c r="H195" s="40"/>
      <c r="I195" s="237"/>
      <c r="J195" s="237"/>
      <c r="K195" s="40"/>
      <c r="L195" s="40"/>
      <c r="M195" s="44"/>
      <c r="N195" s="238"/>
      <c r="O195" s="239"/>
      <c r="P195" s="91"/>
      <c r="Q195" s="91"/>
      <c r="R195" s="91"/>
      <c r="S195" s="91"/>
      <c r="T195" s="91"/>
      <c r="U195" s="91"/>
      <c r="V195" s="91"/>
      <c r="W195" s="91"/>
      <c r="X195" s="92"/>
      <c r="Y195" s="38"/>
      <c r="Z195" s="38"/>
      <c r="AA195" s="38"/>
      <c r="AB195" s="38"/>
      <c r="AC195" s="38"/>
      <c r="AD195" s="38"/>
      <c r="AE195" s="38"/>
      <c r="AT195" s="17" t="s">
        <v>155</v>
      </c>
      <c r="AU195" s="17" t="s">
        <v>87</v>
      </c>
    </row>
    <row r="196" s="13" customFormat="1">
      <c r="A196" s="13"/>
      <c r="B196" s="242"/>
      <c r="C196" s="243"/>
      <c r="D196" s="235" t="s">
        <v>157</v>
      </c>
      <c r="E196" s="244" t="s">
        <v>1</v>
      </c>
      <c r="F196" s="245" t="s">
        <v>728</v>
      </c>
      <c r="G196" s="243"/>
      <c r="H196" s="246">
        <v>22.940000000000001</v>
      </c>
      <c r="I196" s="247"/>
      <c r="J196" s="247"/>
      <c r="K196" s="243"/>
      <c r="L196" s="243"/>
      <c r="M196" s="248"/>
      <c r="N196" s="249"/>
      <c r="O196" s="250"/>
      <c r="P196" s="250"/>
      <c r="Q196" s="250"/>
      <c r="R196" s="250"/>
      <c r="S196" s="250"/>
      <c r="T196" s="250"/>
      <c r="U196" s="250"/>
      <c r="V196" s="250"/>
      <c r="W196" s="250"/>
      <c r="X196" s="251"/>
      <c r="Y196" s="13"/>
      <c r="Z196" s="13"/>
      <c r="AA196" s="13"/>
      <c r="AB196" s="13"/>
      <c r="AC196" s="13"/>
      <c r="AD196" s="13"/>
      <c r="AE196" s="13"/>
      <c r="AT196" s="252" t="s">
        <v>157</v>
      </c>
      <c r="AU196" s="252" t="s">
        <v>87</v>
      </c>
      <c r="AV196" s="13" t="s">
        <v>87</v>
      </c>
      <c r="AW196" s="13" t="s">
        <v>5</v>
      </c>
      <c r="AX196" s="13" t="s">
        <v>77</v>
      </c>
      <c r="AY196" s="252" t="s">
        <v>144</v>
      </c>
    </row>
    <row r="197" s="14" customFormat="1">
      <c r="A197" s="14"/>
      <c r="B197" s="253"/>
      <c r="C197" s="254"/>
      <c r="D197" s="235" t="s">
        <v>157</v>
      </c>
      <c r="E197" s="255" t="s">
        <v>1</v>
      </c>
      <c r="F197" s="256" t="s">
        <v>159</v>
      </c>
      <c r="G197" s="254"/>
      <c r="H197" s="257">
        <v>22.940000000000001</v>
      </c>
      <c r="I197" s="258"/>
      <c r="J197" s="258"/>
      <c r="K197" s="254"/>
      <c r="L197" s="254"/>
      <c r="M197" s="259"/>
      <c r="N197" s="260"/>
      <c r="O197" s="261"/>
      <c r="P197" s="261"/>
      <c r="Q197" s="261"/>
      <c r="R197" s="261"/>
      <c r="S197" s="261"/>
      <c r="T197" s="261"/>
      <c r="U197" s="261"/>
      <c r="V197" s="261"/>
      <c r="W197" s="261"/>
      <c r="X197" s="262"/>
      <c r="Y197" s="14"/>
      <c r="Z197" s="14"/>
      <c r="AA197" s="14"/>
      <c r="AB197" s="14"/>
      <c r="AC197" s="14"/>
      <c r="AD197" s="14"/>
      <c r="AE197" s="14"/>
      <c r="AT197" s="263" t="s">
        <v>157</v>
      </c>
      <c r="AU197" s="263" t="s">
        <v>87</v>
      </c>
      <c r="AV197" s="14" t="s">
        <v>151</v>
      </c>
      <c r="AW197" s="14" t="s">
        <v>5</v>
      </c>
      <c r="AX197" s="14" t="s">
        <v>85</v>
      </c>
      <c r="AY197" s="263" t="s">
        <v>144</v>
      </c>
    </row>
    <row r="198" s="2" customFormat="1" ht="24.15" customHeight="1">
      <c r="A198" s="38"/>
      <c r="B198" s="39"/>
      <c r="C198" s="221" t="s">
        <v>239</v>
      </c>
      <c r="D198" s="221" t="s">
        <v>146</v>
      </c>
      <c r="E198" s="222" t="s">
        <v>235</v>
      </c>
      <c r="F198" s="223" t="s">
        <v>236</v>
      </c>
      <c r="G198" s="224" t="s">
        <v>180</v>
      </c>
      <c r="H198" s="225">
        <v>91.760000000000005</v>
      </c>
      <c r="I198" s="226"/>
      <c r="J198" s="226"/>
      <c r="K198" s="227">
        <f>ROUND(P198*H198,2)</f>
        <v>0</v>
      </c>
      <c r="L198" s="223" t="s">
        <v>150</v>
      </c>
      <c r="M198" s="44"/>
      <c r="N198" s="228" t="s">
        <v>1</v>
      </c>
      <c r="O198" s="229" t="s">
        <v>40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91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38"/>
      <c r="Z198" s="38"/>
      <c r="AA198" s="38"/>
      <c r="AB198" s="38"/>
      <c r="AC198" s="38"/>
      <c r="AD198" s="38"/>
      <c r="AE198" s="38"/>
      <c r="AR198" s="233" t="s">
        <v>151</v>
      </c>
      <c r="AT198" s="233" t="s">
        <v>146</v>
      </c>
      <c r="AU198" s="233" t="s">
        <v>87</v>
      </c>
      <c r="AY198" s="17" t="s">
        <v>144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7" t="s">
        <v>85</v>
      </c>
      <c r="BK198" s="234">
        <f>ROUND(P198*H198,2)</f>
        <v>0</v>
      </c>
      <c r="BL198" s="17" t="s">
        <v>151</v>
      </c>
      <c r="BM198" s="233" t="s">
        <v>729</v>
      </c>
    </row>
    <row r="199" s="2" customFormat="1">
      <c r="A199" s="38"/>
      <c r="B199" s="39"/>
      <c r="C199" s="40"/>
      <c r="D199" s="235" t="s">
        <v>153</v>
      </c>
      <c r="E199" s="40"/>
      <c r="F199" s="236" t="s">
        <v>236</v>
      </c>
      <c r="G199" s="40"/>
      <c r="H199" s="40"/>
      <c r="I199" s="237"/>
      <c r="J199" s="237"/>
      <c r="K199" s="40"/>
      <c r="L199" s="40"/>
      <c r="M199" s="44"/>
      <c r="N199" s="238"/>
      <c r="O199" s="239"/>
      <c r="P199" s="91"/>
      <c r="Q199" s="91"/>
      <c r="R199" s="91"/>
      <c r="S199" s="91"/>
      <c r="T199" s="91"/>
      <c r="U199" s="91"/>
      <c r="V199" s="91"/>
      <c r="W199" s="91"/>
      <c r="X199" s="92"/>
      <c r="Y199" s="38"/>
      <c r="Z199" s="38"/>
      <c r="AA199" s="38"/>
      <c r="AB199" s="38"/>
      <c r="AC199" s="38"/>
      <c r="AD199" s="38"/>
      <c r="AE199" s="38"/>
      <c r="AT199" s="17" t="s">
        <v>153</v>
      </c>
      <c r="AU199" s="17" t="s">
        <v>87</v>
      </c>
    </row>
    <row r="200" s="2" customFormat="1">
      <c r="A200" s="38"/>
      <c r="B200" s="39"/>
      <c r="C200" s="40"/>
      <c r="D200" s="240" t="s">
        <v>155</v>
      </c>
      <c r="E200" s="40"/>
      <c r="F200" s="241" t="s">
        <v>238</v>
      </c>
      <c r="G200" s="40"/>
      <c r="H200" s="40"/>
      <c r="I200" s="237"/>
      <c r="J200" s="237"/>
      <c r="K200" s="40"/>
      <c r="L200" s="40"/>
      <c r="M200" s="44"/>
      <c r="N200" s="238"/>
      <c r="O200" s="239"/>
      <c r="P200" s="91"/>
      <c r="Q200" s="91"/>
      <c r="R200" s="91"/>
      <c r="S200" s="91"/>
      <c r="T200" s="91"/>
      <c r="U200" s="91"/>
      <c r="V200" s="91"/>
      <c r="W200" s="91"/>
      <c r="X200" s="92"/>
      <c r="Y200" s="38"/>
      <c r="Z200" s="38"/>
      <c r="AA200" s="38"/>
      <c r="AB200" s="38"/>
      <c r="AC200" s="38"/>
      <c r="AD200" s="38"/>
      <c r="AE200" s="38"/>
      <c r="AT200" s="17" t="s">
        <v>155</v>
      </c>
      <c r="AU200" s="17" t="s">
        <v>87</v>
      </c>
    </row>
    <row r="201" s="13" customFormat="1">
      <c r="A201" s="13"/>
      <c r="B201" s="242"/>
      <c r="C201" s="243"/>
      <c r="D201" s="235" t="s">
        <v>157</v>
      </c>
      <c r="E201" s="244" t="s">
        <v>1</v>
      </c>
      <c r="F201" s="245" t="s">
        <v>726</v>
      </c>
      <c r="G201" s="243"/>
      <c r="H201" s="246">
        <v>91.760000000000005</v>
      </c>
      <c r="I201" s="247"/>
      <c r="J201" s="247"/>
      <c r="K201" s="243"/>
      <c r="L201" s="243"/>
      <c r="M201" s="248"/>
      <c r="N201" s="249"/>
      <c r="O201" s="250"/>
      <c r="P201" s="250"/>
      <c r="Q201" s="250"/>
      <c r="R201" s="250"/>
      <c r="S201" s="250"/>
      <c r="T201" s="250"/>
      <c r="U201" s="250"/>
      <c r="V201" s="250"/>
      <c r="W201" s="250"/>
      <c r="X201" s="251"/>
      <c r="Y201" s="13"/>
      <c r="Z201" s="13"/>
      <c r="AA201" s="13"/>
      <c r="AB201" s="13"/>
      <c r="AC201" s="13"/>
      <c r="AD201" s="13"/>
      <c r="AE201" s="13"/>
      <c r="AT201" s="252" t="s">
        <v>157</v>
      </c>
      <c r="AU201" s="252" t="s">
        <v>87</v>
      </c>
      <c r="AV201" s="13" t="s">
        <v>87</v>
      </c>
      <c r="AW201" s="13" t="s">
        <v>5</v>
      </c>
      <c r="AX201" s="13" t="s">
        <v>77</v>
      </c>
      <c r="AY201" s="252" t="s">
        <v>144</v>
      </c>
    </row>
    <row r="202" s="14" customFormat="1">
      <c r="A202" s="14"/>
      <c r="B202" s="253"/>
      <c r="C202" s="254"/>
      <c r="D202" s="235" t="s">
        <v>157</v>
      </c>
      <c r="E202" s="255" t="s">
        <v>1</v>
      </c>
      <c r="F202" s="256" t="s">
        <v>159</v>
      </c>
      <c r="G202" s="254"/>
      <c r="H202" s="257">
        <v>91.760000000000005</v>
      </c>
      <c r="I202" s="258"/>
      <c r="J202" s="258"/>
      <c r="K202" s="254"/>
      <c r="L202" s="254"/>
      <c r="M202" s="259"/>
      <c r="N202" s="260"/>
      <c r="O202" s="261"/>
      <c r="P202" s="261"/>
      <c r="Q202" s="261"/>
      <c r="R202" s="261"/>
      <c r="S202" s="261"/>
      <c r="T202" s="261"/>
      <c r="U202" s="261"/>
      <c r="V202" s="261"/>
      <c r="W202" s="261"/>
      <c r="X202" s="262"/>
      <c r="Y202" s="14"/>
      <c r="Z202" s="14"/>
      <c r="AA202" s="14"/>
      <c r="AB202" s="14"/>
      <c r="AC202" s="14"/>
      <c r="AD202" s="14"/>
      <c r="AE202" s="14"/>
      <c r="AT202" s="263" t="s">
        <v>157</v>
      </c>
      <c r="AU202" s="263" t="s">
        <v>87</v>
      </c>
      <c r="AV202" s="14" t="s">
        <v>151</v>
      </c>
      <c r="AW202" s="14" t="s">
        <v>5</v>
      </c>
      <c r="AX202" s="14" t="s">
        <v>85</v>
      </c>
      <c r="AY202" s="263" t="s">
        <v>144</v>
      </c>
    </row>
    <row r="203" s="2" customFormat="1" ht="24.15" customHeight="1">
      <c r="A203" s="38"/>
      <c r="B203" s="39"/>
      <c r="C203" s="221" t="s">
        <v>9</v>
      </c>
      <c r="D203" s="221" t="s">
        <v>146</v>
      </c>
      <c r="E203" s="222" t="s">
        <v>240</v>
      </c>
      <c r="F203" s="223" t="s">
        <v>241</v>
      </c>
      <c r="G203" s="224" t="s">
        <v>180</v>
      </c>
      <c r="H203" s="225">
        <v>22.940000000000001</v>
      </c>
      <c r="I203" s="226"/>
      <c r="J203" s="226"/>
      <c r="K203" s="227">
        <f>ROUND(P203*H203,2)</f>
        <v>0</v>
      </c>
      <c r="L203" s="223" t="s">
        <v>150</v>
      </c>
      <c r="M203" s="44"/>
      <c r="N203" s="228" t="s">
        <v>1</v>
      </c>
      <c r="O203" s="229" t="s">
        <v>40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91"/>
      <c r="T203" s="231">
        <f>S203*H203</f>
        <v>0</v>
      </c>
      <c r="U203" s="231">
        <v>0</v>
      </c>
      <c r="V203" s="231">
        <f>U203*H203</f>
        <v>0</v>
      </c>
      <c r="W203" s="231">
        <v>0</v>
      </c>
      <c r="X203" s="232">
        <f>W203*H203</f>
        <v>0</v>
      </c>
      <c r="Y203" s="38"/>
      <c r="Z203" s="38"/>
      <c r="AA203" s="38"/>
      <c r="AB203" s="38"/>
      <c r="AC203" s="38"/>
      <c r="AD203" s="38"/>
      <c r="AE203" s="38"/>
      <c r="AR203" s="233" t="s">
        <v>151</v>
      </c>
      <c r="AT203" s="233" t="s">
        <v>146</v>
      </c>
      <c r="AU203" s="233" t="s">
        <v>87</v>
      </c>
      <c r="AY203" s="17" t="s">
        <v>144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7" t="s">
        <v>85</v>
      </c>
      <c r="BK203" s="234">
        <f>ROUND(P203*H203,2)</f>
        <v>0</v>
      </c>
      <c r="BL203" s="17" t="s">
        <v>151</v>
      </c>
      <c r="BM203" s="233" t="s">
        <v>730</v>
      </c>
    </row>
    <row r="204" s="2" customFormat="1">
      <c r="A204" s="38"/>
      <c r="B204" s="39"/>
      <c r="C204" s="40"/>
      <c r="D204" s="235" t="s">
        <v>153</v>
      </c>
      <c r="E204" s="40"/>
      <c r="F204" s="236" t="s">
        <v>243</v>
      </c>
      <c r="G204" s="40"/>
      <c r="H204" s="40"/>
      <c r="I204" s="237"/>
      <c r="J204" s="237"/>
      <c r="K204" s="40"/>
      <c r="L204" s="40"/>
      <c r="M204" s="44"/>
      <c r="N204" s="238"/>
      <c r="O204" s="239"/>
      <c r="P204" s="91"/>
      <c r="Q204" s="91"/>
      <c r="R204" s="91"/>
      <c r="S204" s="91"/>
      <c r="T204" s="91"/>
      <c r="U204" s="91"/>
      <c r="V204" s="91"/>
      <c r="W204" s="91"/>
      <c r="X204" s="92"/>
      <c r="Y204" s="38"/>
      <c r="Z204" s="38"/>
      <c r="AA204" s="38"/>
      <c r="AB204" s="38"/>
      <c r="AC204" s="38"/>
      <c r="AD204" s="38"/>
      <c r="AE204" s="38"/>
      <c r="AT204" s="17" t="s">
        <v>153</v>
      </c>
      <c r="AU204" s="17" t="s">
        <v>87</v>
      </c>
    </row>
    <row r="205" s="2" customFormat="1">
      <c r="A205" s="38"/>
      <c r="B205" s="39"/>
      <c r="C205" s="40"/>
      <c r="D205" s="240" t="s">
        <v>155</v>
      </c>
      <c r="E205" s="40"/>
      <c r="F205" s="241" t="s">
        <v>244</v>
      </c>
      <c r="G205" s="40"/>
      <c r="H205" s="40"/>
      <c r="I205" s="237"/>
      <c r="J205" s="237"/>
      <c r="K205" s="40"/>
      <c r="L205" s="40"/>
      <c r="M205" s="44"/>
      <c r="N205" s="238"/>
      <c r="O205" s="239"/>
      <c r="P205" s="91"/>
      <c r="Q205" s="91"/>
      <c r="R205" s="91"/>
      <c r="S205" s="91"/>
      <c r="T205" s="91"/>
      <c r="U205" s="91"/>
      <c r="V205" s="91"/>
      <c r="W205" s="91"/>
      <c r="X205" s="92"/>
      <c r="Y205" s="38"/>
      <c r="Z205" s="38"/>
      <c r="AA205" s="38"/>
      <c r="AB205" s="38"/>
      <c r="AC205" s="38"/>
      <c r="AD205" s="38"/>
      <c r="AE205" s="38"/>
      <c r="AT205" s="17" t="s">
        <v>155</v>
      </c>
      <c r="AU205" s="17" t="s">
        <v>87</v>
      </c>
    </row>
    <row r="206" s="13" customFormat="1">
      <c r="A206" s="13"/>
      <c r="B206" s="242"/>
      <c r="C206" s="243"/>
      <c r="D206" s="235" t="s">
        <v>157</v>
      </c>
      <c r="E206" s="244" t="s">
        <v>1</v>
      </c>
      <c r="F206" s="245" t="s">
        <v>728</v>
      </c>
      <c r="G206" s="243"/>
      <c r="H206" s="246">
        <v>22.940000000000001</v>
      </c>
      <c r="I206" s="247"/>
      <c r="J206" s="247"/>
      <c r="K206" s="243"/>
      <c r="L206" s="243"/>
      <c r="M206" s="248"/>
      <c r="N206" s="249"/>
      <c r="O206" s="250"/>
      <c r="P206" s="250"/>
      <c r="Q206" s="250"/>
      <c r="R206" s="250"/>
      <c r="S206" s="250"/>
      <c r="T206" s="250"/>
      <c r="U206" s="250"/>
      <c r="V206" s="250"/>
      <c r="W206" s="250"/>
      <c r="X206" s="251"/>
      <c r="Y206" s="13"/>
      <c r="Z206" s="13"/>
      <c r="AA206" s="13"/>
      <c r="AB206" s="13"/>
      <c r="AC206" s="13"/>
      <c r="AD206" s="13"/>
      <c r="AE206" s="13"/>
      <c r="AT206" s="252" t="s">
        <v>157</v>
      </c>
      <c r="AU206" s="252" t="s">
        <v>87</v>
      </c>
      <c r="AV206" s="13" t="s">
        <v>87</v>
      </c>
      <c r="AW206" s="13" t="s">
        <v>5</v>
      </c>
      <c r="AX206" s="13" t="s">
        <v>77</v>
      </c>
      <c r="AY206" s="252" t="s">
        <v>144</v>
      </c>
    </row>
    <row r="207" s="14" customFormat="1">
      <c r="A207" s="14"/>
      <c r="B207" s="253"/>
      <c r="C207" s="254"/>
      <c r="D207" s="235" t="s">
        <v>157</v>
      </c>
      <c r="E207" s="255" t="s">
        <v>1</v>
      </c>
      <c r="F207" s="256" t="s">
        <v>159</v>
      </c>
      <c r="G207" s="254"/>
      <c r="H207" s="257">
        <v>22.940000000000001</v>
      </c>
      <c r="I207" s="258"/>
      <c r="J207" s="258"/>
      <c r="K207" s="254"/>
      <c r="L207" s="254"/>
      <c r="M207" s="259"/>
      <c r="N207" s="260"/>
      <c r="O207" s="261"/>
      <c r="P207" s="261"/>
      <c r="Q207" s="261"/>
      <c r="R207" s="261"/>
      <c r="S207" s="261"/>
      <c r="T207" s="261"/>
      <c r="U207" s="261"/>
      <c r="V207" s="261"/>
      <c r="W207" s="261"/>
      <c r="X207" s="262"/>
      <c r="Y207" s="14"/>
      <c r="Z207" s="14"/>
      <c r="AA207" s="14"/>
      <c r="AB207" s="14"/>
      <c r="AC207" s="14"/>
      <c r="AD207" s="14"/>
      <c r="AE207" s="14"/>
      <c r="AT207" s="263" t="s">
        <v>157</v>
      </c>
      <c r="AU207" s="263" t="s">
        <v>87</v>
      </c>
      <c r="AV207" s="14" t="s">
        <v>151</v>
      </c>
      <c r="AW207" s="14" t="s">
        <v>5</v>
      </c>
      <c r="AX207" s="14" t="s">
        <v>85</v>
      </c>
      <c r="AY207" s="263" t="s">
        <v>144</v>
      </c>
    </row>
    <row r="208" s="2" customFormat="1" ht="33" customHeight="1">
      <c r="A208" s="38"/>
      <c r="B208" s="39"/>
      <c r="C208" s="221" t="s">
        <v>254</v>
      </c>
      <c r="D208" s="221" t="s">
        <v>146</v>
      </c>
      <c r="E208" s="222" t="s">
        <v>245</v>
      </c>
      <c r="F208" s="223" t="s">
        <v>246</v>
      </c>
      <c r="G208" s="224" t="s">
        <v>216</v>
      </c>
      <c r="H208" s="225">
        <v>213.80000000000001</v>
      </c>
      <c r="I208" s="226"/>
      <c r="J208" s="226"/>
      <c r="K208" s="227">
        <f>ROUND(P208*H208,2)</f>
        <v>0</v>
      </c>
      <c r="L208" s="223" t="s">
        <v>150</v>
      </c>
      <c r="M208" s="44"/>
      <c r="N208" s="228" t="s">
        <v>1</v>
      </c>
      <c r="O208" s="229" t="s">
        <v>40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91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38"/>
      <c r="Z208" s="38"/>
      <c r="AA208" s="38"/>
      <c r="AB208" s="38"/>
      <c r="AC208" s="38"/>
      <c r="AD208" s="38"/>
      <c r="AE208" s="38"/>
      <c r="AR208" s="233" t="s">
        <v>151</v>
      </c>
      <c r="AT208" s="233" t="s">
        <v>146</v>
      </c>
      <c r="AU208" s="233" t="s">
        <v>87</v>
      </c>
      <c r="AY208" s="17" t="s">
        <v>144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7" t="s">
        <v>85</v>
      </c>
      <c r="BK208" s="234">
        <f>ROUND(P208*H208,2)</f>
        <v>0</v>
      </c>
      <c r="BL208" s="17" t="s">
        <v>151</v>
      </c>
      <c r="BM208" s="233" t="s">
        <v>731</v>
      </c>
    </row>
    <row r="209" s="2" customFormat="1">
      <c r="A209" s="38"/>
      <c r="B209" s="39"/>
      <c r="C209" s="40"/>
      <c r="D209" s="235" t="s">
        <v>153</v>
      </c>
      <c r="E209" s="40"/>
      <c r="F209" s="236" t="s">
        <v>248</v>
      </c>
      <c r="G209" s="40"/>
      <c r="H209" s="40"/>
      <c r="I209" s="237"/>
      <c r="J209" s="237"/>
      <c r="K209" s="40"/>
      <c r="L209" s="40"/>
      <c r="M209" s="44"/>
      <c r="N209" s="238"/>
      <c r="O209" s="239"/>
      <c r="P209" s="91"/>
      <c r="Q209" s="91"/>
      <c r="R209" s="91"/>
      <c r="S209" s="91"/>
      <c r="T209" s="91"/>
      <c r="U209" s="91"/>
      <c r="V209" s="91"/>
      <c r="W209" s="91"/>
      <c r="X209" s="92"/>
      <c r="Y209" s="38"/>
      <c r="Z209" s="38"/>
      <c r="AA209" s="38"/>
      <c r="AB209" s="38"/>
      <c r="AC209" s="38"/>
      <c r="AD209" s="38"/>
      <c r="AE209" s="38"/>
      <c r="AT209" s="17" t="s">
        <v>153</v>
      </c>
      <c r="AU209" s="17" t="s">
        <v>87</v>
      </c>
    </row>
    <row r="210" s="2" customFormat="1">
      <c r="A210" s="38"/>
      <c r="B210" s="39"/>
      <c r="C210" s="40"/>
      <c r="D210" s="240" t="s">
        <v>155</v>
      </c>
      <c r="E210" s="40"/>
      <c r="F210" s="241" t="s">
        <v>249</v>
      </c>
      <c r="G210" s="40"/>
      <c r="H210" s="40"/>
      <c r="I210" s="237"/>
      <c r="J210" s="237"/>
      <c r="K210" s="40"/>
      <c r="L210" s="40"/>
      <c r="M210" s="44"/>
      <c r="N210" s="238"/>
      <c r="O210" s="239"/>
      <c r="P210" s="91"/>
      <c r="Q210" s="91"/>
      <c r="R210" s="91"/>
      <c r="S210" s="91"/>
      <c r="T210" s="91"/>
      <c r="U210" s="91"/>
      <c r="V210" s="91"/>
      <c r="W210" s="91"/>
      <c r="X210" s="92"/>
      <c r="Y210" s="38"/>
      <c r="Z210" s="38"/>
      <c r="AA210" s="38"/>
      <c r="AB210" s="38"/>
      <c r="AC210" s="38"/>
      <c r="AD210" s="38"/>
      <c r="AE210" s="38"/>
      <c r="AT210" s="17" t="s">
        <v>155</v>
      </c>
      <c r="AU210" s="17" t="s">
        <v>87</v>
      </c>
    </row>
    <row r="211" s="13" customFormat="1">
      <c r="A211" s="13"/>
      <c r="B211" s="242"/>
      <c r="C211" s="243"/>
      <c r="D211" s="235" t="s">
        <v>157</v>
      </c>
      <c r="E211" s="244" t="s">
        <v>1</v>
      </c>
      <c r="F211" s="245" t="s">
        <v>732</v>
      </c>
      <c r="G211" s="243"/>
      <c r="H211" s="246">
        <v>126.7</v>
      </c>
      <c r="I211" s="247"/>
      <c r="J211" s="247"/>
      <c r="K211" s="243"/>
      <c r="L211" s="243"/>
      <c r="M211" s="248"/>
      <c r="N211" s="249"/>
      <c r="O211" s="250"/>
      <c r="P211" s="250"/>
      <c r="Q211" s="250"/>
      <c r="R211" s="250"/>
      <c r="S211" s="250"/>
      <c r="T211" s="250"/>
      <c r="U211" s="250"/>
      <c r="V211" s="250"/>
      <c r="W211" s="250"/>
      <c r="X211" s="251"/>
      <c r="Y211" s="13"/>
      <c r="Z211" s="13"/>
      <c r="AA211" s="13"/>
      <c r="AB211" s="13"/>
      <c r="AC211" s="13"/>
      <c r="AD211" s="13"/>
      <c r="AE211" s="13"/>
      <c r="AT211" s="252" t="s">
        <v>157</v>
      </c>
      <c r="AU211" s="252" t="s">
        <v>87</v>
      </c>
      <c r="AV211" s="13" t="s">
        <v>87</v>
      </c>
      <c r="AW211" s="13" t="s">
        <v>5</v>
      </c>
      <c r="AX211" s="13" t="s">
        <v>77</v>
      </c>
      <c r="AY211" s="252" t="s">
        <v>144</v>
      </c>
    </row>
    <row r="212" s="13" customFormat="1">
      <c r="A212" s="13"/>
      <c r="B212" s="242"/>
      <c r="C212" s="243"/>
      <c r="D212" s="235" t="s">
        <v>157</v>
      </c>
      <c r="E212" s="244" t="s">
        <v>1</v>
      </c>
      <c r="F212" s="245" t="s">
        <v>733</v>
      </c>
      <c r="G212" s="243"/>
      <c r="H212" s="246">
        <v>87.099999999999994</v>
      </c>
      <c r="I212" s="247"/>
      <c r="J212" s="247"/>
      <c r="K212" s="243"/>
      <c r="L212" s="243"/>
      <c r="M212" s="248"/>
      <c r="N212" s="249"/>
      <c r="O212" s="250"/>
      <c r="P212" s="250"/>
      <c r="Q212" s="250"/>
      <c r="R212" s="250"/>
      <c r="S212" s="250"/>
      <c r="T212" s="250"/>
      <c r="U212" s="250"/>
      <c r="V212" s="250"/>
      <c r="W212" s="250"/>
      <c r="X212" s="251"/>
      <c r="Y212" s="13"/>
      <c r="Z212" s="13"/>
      <c r="AA212" s="13"/>
      <c r="AB212" s="13"/>
      <c r="AC212" s="13"/>
      <c r="AD212" s="13"/>
      <c r="AE212" s="13"/>
      <c r="AT212" s="252" t="s">
        <v>157</v>
      </c>
      <c r="AU212" s="252" t="s">
        <v>87</v>
      </c>
      <c r="AV212" s="13" t="s">
        <v>87</v>
      </c>
      <c r="AW212" s="13" t="s">
        <v>5</v>
      </c>
      <c r="AX212" s="13" t="s">
        <v>77</v>
      </c>
      <c r="AY212" s="252" t="s">
        <v>144</v>
      </c>
    </row>
    <row r="213" s="14" customFormat="1">
      <c r="A213" s="14"/>
      <c r="B213" s="253"/>
      <c r="C213" s="254"/>
      <c r="D213" s="235" t="s">
        <v>157</v>
      </c>
      <c r="E213" s="255" t="s">
        <v>1</v>
      </c>
      <c r="F213" s="256" t="s">
        <v>159</v>
      </c>
      <c r="G213" s="254"/>
      <c r="H213" s="257">
        <v>213.80000000000001</v>
      </c>
      <c r="I213" s="258"/>
      <c r="J213" s="258"/>
      <c r="K213" s="254"/>
      <c r="L213" s="254"/>
      <c r="M213" s="259"/>
      <c r="N213" s="260"/>
      <c r="O213" s="261"/>
      <c r="P213" s="261"/>
      <c r="Q213" s="261"/>
      <c r="R213" s="261"/>
      <c r="S213" s="261"/>
      <c r="T213" s="261"/>
      <c r="U213" s="261"/>
      <c r="V213" s="261"/>
      <c r="W213" s="261"/>
      <c r="X213" s="262"/>
      <c r="Y213" s="14"/>
      <c r="Z213" s="14"/>
      <c r="AA213" s="14"/>
      <c r="AB213" s="14"/>
      <c r="AC213" s="14"/>
      <c r="AD213" s="14"/>
      <c r="AE213" s="14"/>
      <c r="AT213" s="263" t="s">
        <v>157</v>
      </c>
      <c r="AU213" s="263" t="s">
        <v>87</v>
      </c>
      <c r="AV213" s="14" t="s">
        <v>151</v>
      </c>
      <c r="AW213" s="14" t="s">
        <v>5</v>
      </c>
      <c r="AX213" s="14" t="s">
        <v>85</v>
      </c>
      <c r="AY213" s="263" t="s">
        <v>144</v>
      </c>
    </row>
    <row r="214" s="2" customFormat="1" ht="33" customHeight="1">
      <c r="A214" s="38"/>
      <c r="B214" s="39"/>
      <c r="C214" s="221" t="s">
        <v>261</v>
      </c>
      <c r="D214" s="221" t="s">
        <v>146</v>
      </c>
      <c r="E214" s="222" t="s">
        <v>255</v>
      </c>
      <c r="F214" s="223" t="s">
        <v>256</v>
      </c>
      <c r="G214" s="224" t="s">
        <v>216</v>
      </c>
      <c r="H214" s="225">
        <v>39.600000000000001</v>
      </c>
      <c r="I214" s="226"/>
      <c r="J214" s="226"/>
      <c r="K214" s="227">
        <f>ROUND(P214*H214,2)</f>
        <v>0</v>
      </c>
      <c r="L214" s="223" t="s">
        <v>150</v>
      </c>
      <c r="M214" s="44"/>
      <c r="N214" s="228" t="s">
        <v>1</v>
      </c>
      <c r="O214" s="229" t="s">
        <v>40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91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38"/>
      <c r="Z214" s="38"/>
      <c r="AA214" s="38"/>
      <c r="AB214" s="38"/>
      <c r="AC214" s="38"/>
      <c r="AD214" s="38"/>
      <c r="AE214" s="38"/>
      <c r="AR214" s="233" t="s">
        <v>151</v>
      </c>
      <c r="AT214" s="233" t="s">
        <v>146</v>
      </c>
      <c r="AU214" s="233" t="s">
        <v>87</v>
      </c>
      <c r="AY214" s="17" t="s">
        <v>144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7" t="s">
        <v>85</v>
      </c>
      <c r="BK214" s="234">
        <f>ROUND(P214*H214,2)</f>
        <v>0</v>
      </c>
      <c r="BL214" s="17" t="s">
        <v>151</v>
      </c>
      <c r="BM214" s="233" t="s">
        <v>734</v>
      </c>
    </row>
    <row r="215" s="2" customFormat="1">
      <c r="A215" s="38"/>
      <c r="B215" s="39"/>
      <c r="C215" s="40"/>
      <c r="D215" s="235" t="s">
        <v>153</v>
      </c>
      <c r="E215" s="40"/>
      <c r="F215" s="236" t="s">
        <v>258</v>
      </c>
      <c r="G215" s="40"/>
      <c r="H215" s="40"/>
      <c r="I215" s="237"/>
      <c r="J215" s="237"/>
      <c r="K215" s="40"/>
      <c r="L215" s="40"/>
      <c r="M215" s="44"/>
      <c r="N215" s="238"/>
      <c r="O215" s="239"/>
      <c r="P215" s="91"/>
      <c r="Q215" s="91"/>
      <c r="R215" s="91"/>
      <c r="S215" s="91"/>
      <c r="T215" s="91"/>
      <c r="U215" s="91"/>
      <c r="V215" s="91"/>
      <c r="W215" s="91"/>
      <c r="X215" s="92"/>
      <c r="Y215" s="38"/>
      <c r="Z215" s="38"/>
      <c r="AA215" s="38"/>
      <c r="AB215" s="38"/>
      <c r="AC215" s="38"/>
      <c r="AD215" s="38"/>
      <c r="AE215" s="38"/>
      <c r="AT215" s="17" t="s">
        <v>153</v>
      </c>
      <c r="AU215" s="17" t="s">
        <v>87</v>
      </c>
    </row>
    <row r="216" s="2" customFormat="1">
      <c r="A216" s="38"/>
      <c r="B216" s="39"/>
      <c r="C216" s="40"/>
      <c r="D216" s="240" t="s">
        <v>155</v>
      </c>
      <c r="E216" s="40"/>
      <c r="F216" s="241" t="s">
        <v>259</v>
      </c>
      <c r="G216" s="40"/>
      <c r="H216" s="40"/>
      <c r="I216" s="237"/>
      <c r="J216" s="237"/>
      <c r="K216" s="40"/>
      <c r="L216" s="40"/>
      <c r="M216" s="44"/>
      <c r="N216" s="238"/>
      <c r="O216" s="239"/>
      <c r="P216" s="91"/>
      <c r="Q216" s="91"/>
      <c r="R216" s="91"/>
      <c r="S216" s="91"/>
      <c r="T216" s="91"/>
      <c r="U216" s="91"/>
      <c r="V216" s="91"/>
      <c r="W216" s="91"/>
      <c r="X216" s="92"/>
      <c r="Y216" s="38"/>
      <c r="Z216" s="38"/>
      <c r="AA216" s="38"/>
      <c r="AB216" s="38"/>
      <c r="AC216" s="38"/>
      <c r="AD216" s="38"/>
      <c r="AE216" s="38"/>
      <c r="AT216" s="17" t="s">
        <v>155</v>
      </c>
      <c r="AU216" s="17" t="s">
        <v>87</v>
      </c>
    </row>
    <row r="217" s="13" customFormat="1">
      <c r="A217" s="13"/>
      <c r="B217" s="242"/>
      <c r="C217" s="243"/>
      <c r="D217" s="235" t="s">
        <v>157</v>
      </c>
      <c r="E217" s="244" t="s">
        <v>1</v>
      </c>
      <c r="F217" s="245" t="s">
        <v>735</v>
      </c>
      <c r="G217" s="243"/>
      <c r="H217" s="246">
        <v>39.600000000000001</v>
      </c>
      <c r="I217" s="247"/>
      <c r="J217" s="247"/>
      <c r="K217" s="243"/>
      <c r="L217" s="243"/>
      <c r="M217" s="248"/>
      <c r="N217" s="249"/>
      <c r="O217" s="250"/>
      <c r="P217" s="250"/>
      <c r="Q217" s="250"/>
      <c r="R217" s="250"/>
      <c r="S217" s="250"/>
      <c r="T217" s="250"/>
      <c r="U217" s="250"/>
      <c r="V217" s="250"/>
      <c r="W217" s="250"/>
      <c r="X217" s="251"/>
      <c r="Y217" s="13"/>
      <c r="Z217" s="13"/>
      <c r="AA217" s="13"/>
      <c r="AB217" s="13"/>
      <c r="AC217" s="13"/>
      <c r="AD217" s="13"/>
      <c r="AE217" s="13"/>
      <c r="AT217" s="252" t="s">
        <v>157</v>
      </c>
      <c r="AU217" s="252" t="s">
        <v>87</v>
      </c>
      <c r="AV217" s="13" t="s">
        <v>87</v>
      </c>
      <c r="AW217" s="13" t="s">
        <v>5</v>
      </c>
      <c r="AX217" s="13" t="s">
        <v>77</v>
      </c>
      <c r="AY217" s="252" t="s">
        <v>144</v>
      </c>
    </row>
    <row r="218" s="14" customFormat="1">
      <c r="A218" s="14"/>
      <c r="B218" s="253"/>
      <c r="C218" s="254"/>
      <c r="D218" s="235" t="s">
        <v>157</v>
      </c>
      <c r="E218" s="255" t="s">
        <v>1</v>
      </c>
      <c r="F218" s="256" t="s">
        <v>159</v>
      </c>
      <c r="G218" s="254"/>
      <c r="H218" s="257">
        <v>39.600000000000001</v>
      </c>
      <c r="I218" s="258"/>
      <c r="J218" s="258"/>
      <c r="K218" s="254"/>
      <c r="L218" s="254"/>
      <c r="M218" s="259"/>
      <c r="N218" s="260"/>
      <c r="O218" s="261"/>
      <c r="P218" s="261"/>
      <c r="Q218" s="261"/>
      <c r="R218" s="261"/>
      <c r="S218" s="261"/>
      <c r="T218" s="261"/>
      <c r="U218" s="261"/>
      <c r="V218" s="261"/>
      <c r="W218" s="261"/>
      <c r="X218" s="262"/>
      <c r="Y218" s="14"/>
      <c r="Z218" s="14"/>
      <c r="AA218" s="14"/>
      <c r="AB218" s="14"/>
      <c r="AC218" s="14"/>
      <c r="AD218" s="14"/>
      <c r="AE218" s="14"/>
      <c r="AT218" s="263" t="s">
        <v>157</v>
      </c>
      <c r="AU218" s="263" t="s">
        <v>87</v>
      </c>
      <c r="AV218" s="14" t="s">
        <v>151</v>
      </c>
      <c r="AW218" s="14" t="s">
        <v>5</v>
      </c>
      <c r="AX218" s="14" t="s">
        <v>85</v>
      </c>
      <c r="AY218" s="263" t="s">
        <v>144</v>
      </c>
    </row>
    <row r="219" s="2" customFormat="1" ht="37.8" customHeight="1">
      <c r="A219" s="38"/>
      <c r="B219" s="39"/>
      <c r="C219" s="221" t="s">
        <v>268</v>
      </c>
      <c r="D219" s="221" t="s">
        <v>146</v>
      </c>
      <c r="E219" s="222" t="s">
        <v>262</v>
      </c>
      <c r="F219" s="223" t="s">
        <v>263</v>
      </c>
      <c r="G219" s="224" t="s">
        <v>216</v>
      </c>
      <c r="H219" s="225">
        <v>396</v>
      </c>
      <c r="I219" s="226"/>
      <c r="J219" s="226"/>
      <c r="K219" s="227">
        <f>ROUND(P219*H219,2)</f>
        <v>0</v>
      </c>
      <c r="L219" s="223" t="s">
        <v>150</v>
      </c>
      <c r="M219" s="44"/>
      <c r="N219" s="228" t="s">
        <v>1</v>
      </c>
      <c r="O219" s="229" t="s">
        <v>40</v>
      </c>
      <c r="P219" s="230">
        <f>I219+J219</f>
        <v>0</v>
      </c>
      <c r="Q219" s="230">
        <f>ROUND(I219*H219,2)</f>
        <v>0</v>
      </c>
      <c r="R219" s="230">
        <f>ROUND(J219*H219,2)</f>
        <v>0</v>
      </c>
      <c r="S219" s="91"/>
      <c r="T219" s="231">
        <f>S219*H219</f>
        <v>0</v>
      </c>
      <c r="U219" s="231">
        <v>0</v>
      </c>
      <c r="V219" s="231">
        <f>U219*H219</f>
        <v>0</v>
      </c>
      <c r="W219" s="231">
        <v>0</v>
      </c>
      <c r="X219" s="232">
        <f>W219*H219</f>
        <v>0</v>
      </c>
      <c r="Y219" s="38"/>
      <c r="Z219" s="38"/>
      <c r="AA219" s="38"/>
      <c r="AB219" s="38"/>
      <c r="AC219" s="38"/>
      <c r="AD219" s="38"/>
      <c r="AE219" s="38"/>
      <c r="AR219" s="233" t="s">
        <v>151</v>
      </c>
      <c r="AT219" s="233" t="s">
        <v>146</v>
      </c>
      <c r="AU219" s="233" t="s">
        <v>87</v>
      </c>
      <c r="AY219" s="17" t="s">
        <v>144</v>
      </c>
      <c r="BE219" s="234">
        <f>IF(O219="základní",K219,0)</f>
        <v>0</v>
      </c>
      <c r="BF219" s="234">
        <f>IF(O219="snížená",K219,0)</f>
        <v>0</v>
      </c>
      <c r="BG219" s="234">
        <f>IF(O219="zákl. přenesená",K219,0)</f>
        <v>0</v>
      </c>
      <c r="BH219" s="234">
        <f>IF(O219="sníž. přenesená",K219,0)</f>
        <v>0</v>
      </c>
      <c r="BI219" s="234">
        <f>IF(O219="nulová",K219,0)</f>
        <v>0</v>
      </c>
      <c r="BJ219" s="17" t="s">
        <v>85</v>
      </c>
      <c r="BK219" s="234">
        <f>ROUND(P219*H219,2)</f>
        <v>0</v>
      </c>
      <c r="BL219" s="17" t="s">
        <v>151</v>
      </c>
      <c r="BM219" s="233" t="s">
        <v>736</v>
      </c>
    </row>
    <row r="220" s="2" customFormat="1">
      <c r="A220" s="38"/>
      <c r="B220" s="39"/>
      <c r="C220" s="40"/>
      <c r="D220" s="235" t="s">
        <v>153</v>
      </c>
      <c r="E220" s="40"/>
      <c r="F220" s="236" t="s">
        <v>265</v>
      </c>
      <c r="G220" s="40"/>
      <c r="H220" s="40"/>
      <c r="I220" s="237"/>
      <c r="J220" s="237"/>
      <c r="K220" s="40"/>
      <c r="L220" s="40"/>
      <c r="M220" s="44"/>
      <c r="N220" s="238"/>
      <c r="O220" s="239"/>
      <c r="P220" s="91"/>
      <c r="Q220" s="91"/>
      <c r="R220" s="91"/>
      <c r="S220" s="91"/>
      <c r="T220" s="91"/>
      <c r="U220" s="91"/>
      <c r="V220" s="91"/>
      <c r="W220" s="91"/>
      <c r="X220" s="92"/>
      <c r="Y220" s="38"/>
      <c r="Z220" s="38"/>
      <c r="AA220" s="38"/>
      <c r="AB220" s="38"/>
      <c r="AC220" s="38"/>
      <c r="AD220" s="38"/>
      <c r="AE220" s="38"/>
      <c r="AT220" s="17" t="s">
        <v>153</v>
      </c>
      <c r="AU220" s="17" t="s">
        <v>87</v>
      </c>
    </row>
    <row r="221" s="2" customFormat="1">
      <c r="A221" s="38"/>
      <c r="B221" s="39"/>
      <c r="C221" s="40"/>
      <c r="D221" s="240" t="s">
        <v>155</v>
      </c>
      <c r="E221" s="40"/>
      <c r="F221" s="241" t="s">
        <v>266</v>
      </c>
      <c r="G221" s="40"/>
      <c r="H221" s="40"/>
      <c r="I221" s="237"/>
      <c r="J221" s="237"/>
      <c r="K221" s="40"/>
      <c r="L221" s="40"/>
      <c r="M221" s="44"/>
      <c r="N221" s="238"/>
      <c r="O221" s="239"/>
      <c r="P221" s="91"/>
      <c r="Q221" s="91"/>
      <c r="R221" s="91"/>
      <c r="S221" s="91"/>
      <c r="T221" s="91"/>
      <c r="U221" s="91"/>
      <c r="V221" s="91"/>
      <c r="W221" s="91"/>
      <c r="X221" s="92"/>
      <c r="Y221" s="38"/>
      <c r="Z221" s="38"/>
      <c r="AA221" s="38"/>
      <c r="AB221" s="38"/>
      <c r="AC221" s="38"/>
      <c r="AD221" s="38"/>
      <c r="AE221" s="38"/>
      <c r="AT221" s="17" t="s">
        <v>155</v>
      </c>
      <c r="AU221" s="17" t="s">
        <v>87</v>
      </c>
    </row>
    <row r="222" s="13" customFormat="1">
      <c r="A222" s="13"/>
      <c r="B222" s="242"/>
      <c r="C222" s="243"/>
      <c r="D222" s="235" t="s">
        <v>157</v>
      </c>
      <c r="E222" s="244" t="s">
        <v>1</v>
      </c>
      <c r="F222" s="245" t="s">
        <v>737</v>
      </c>
      <c r="G222" s="243"/>
      <c r="H222" s="246">
        <v>396</v>
      </c>
      <c r="I222" s="247"/>
      <c r="J222" s="247"/>
      <c r="K222" s="243"/>
      <c r="L222" s="243"/>
      <c r="M222" s="248"/>
      <c r="N222" s="249"/>
      <c r="O222" s="250"/>
      <c r="P222" s="250"/>
      <c r="Q222" s="250"/>
      <c r="R222" s="250"/>
      <c r="S222" s="250"/>
      <c r="T222" s="250"/>
      <c r="U222" s="250"/>
      <c r="V222" s="250"/>
      <c r="W222" s="250"/>
      <c r="X222" s="251"/>
      <c r="Y222" s="13"/>
      <c r="Z222" s="13"/>
      <c r="AA222" s="13"/>
      <c r="AB222" s="13"/>
      <c r="AC222" s="13"/>
      <c r="AD222" s="13"/>
      <c r="AE222" s="13"/>
      <c r="AT222" s="252" t="s">
        <v>157</v>
      </c>
      <c r="AU222" s="252" t="s">
        <v>87</v>
      </c>
      <c r="AV222" s="13" t="s">
        <v>87</v>
      </c>
      <c r="AW222" s="13" t="s">
        <v>5</v>
      </c>
      <c r="AX222" s="13" t="s">
        <v>77</v>
      </c>
      <c r="AY222" s="252" t="s">
        <v>144</v>
      </c>
    </row>
    <row r="223" s="14" customFormat="1">
      <c r="A223" s="14"/>
      <c r="B223" s="253"/>
      <c r="C223" s="254"/>
      <c r="D223" s="235" t="s">
        <v>157</v>
      </c>
      <c r="E223" s="255" t="s">
        <v>1</v>
      </c>
      <c r="F223" s="256" t="s">
        <v>159</v>
      </c>
      <c r="G223" s="254"/>
      <c r="H223" s="257">
        <v>396</v>
      </c>
      <c r="I223" s="258"/>
      <c r="J223" s="258"/>
      <c r="K223" s="254"/>
      <c r="L223" s="254"/>
      <c r="M223" s="259"/>
      <c r="N223" s="260"/>
      <c r="O223" s="261"/>
      <c r="P223" s="261"/>
      <c r="Q223" s="261"/>
      <c r="R223" s="261"/>
      <c r="S223" s="261"/>
      <c r="T223" s="261"/>
      <c r="U223" s="261"/>
      <c r="V223" s="261"/>
      <c r="W223" s="261"/>
      <c r="X223" s="262"/>
      <c r="Y223" s="14"/>
      <c r="Z223" s="14"/>
      <c r="AA223" s="14"/>
      <c r="AB223" s="14"/>
      <c r="AC223" s="14"/>
      <c r="AD223" s="14"/>
      <c r="AE223" s="14"/>
      <c r="AT223" s="263" t="s">
        <v>157</v>
      </c>
      <c r="AU223" s="263" t="s">
        <v>87</v>
      </c>
      <c r="AV223" s="14" t="s">
        <v>151</v>
      </c>
      <c r="AW223" s="14" t="s">
        <v>5</v>
      </c>
      <c r="AX223" s="14" t="s">
        <v>85</v>
      </c>
      <c r="AY223" s="263" t="s">
        <v>144</v>
      </c>
    </row>
    <row r="224" s="2" customFormat="1" ht="24.15" customHeight="1">
      <c r="A224" s="38"/>
      <c r="B224" s="39"/>
      <c r="C224" s="221" t="s">
        <v>276</v>
      </c>
      <c r="D224" s="221" t="s">
        <v>146</v>
      </c>
      <c r="E224" s="222" t="s">
        <v>277</v>
      </c>
      <c r="F224" s="223" t="s">
        <v>278</v>
      </c>
      <c r="G224" s="224" t="s">
        <v>216</v>
      </c>
      <c r="H224" s="225">
        <v>166.30000000000001</v>
      </c>
      <c r="I224" s="226"/>
      <c r="J224" s="226"/>
      <c r="K224" s="227">
        <f>ROUND(P224*H224,2)</f>
        <v>0</v>
      </c>
      <c r="L224" s="223" t="s">
        <v>150</v>
      </c>
      <c r="M224" s="44"/>
      <c r="N224" s="228" t="s">
        <v>1</v>
      </c>
      <c r="O224" s="229" t="s">
        <v>40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91"/>
      <c r="T224" s="231">
        <f>S224*H224</f>
        <v>0</v>
      </c>
      <c r="U224" s="231">
        <v>0</v>
      </c>
      <c r="V224" s="231">
        <f>U224*H224</f>
        <v>0</v>
      </c>
      <c r="W224" s="231">
        <v>0</v>
      </c>
      <c r="X224" s="232">
        <f>W224*H224</f>
        <v>0</v>
      </c>
      <c r="Y224" s="38"/>
      <c r="Z224" s="38"/>
      <c r="AA224" s="38"/>
      <c r="AB224" s="38"/>
      <c r="AC224" s="38"/>
      <c r="AD224" s="38"/>
      <c r="AE224" s="38"/>
      <c r="AR224" s="233" t="s">
        <v>151</v>
      </c>
      <c r="AT224" s="233" t="s">
        <v>146</v>
      </c>
      <c r="AU224" s="233" t="s">
        <v>87</v>
      </c>
      <c r="AY224" s="17" t="s">
        <v>144</v>
      </c>
      <c r="BE224" s="234">
        <f>IF(O224="základní",K224,0)</f>
        <v>0</v>
      </c>
      <c r="BF224" s="234">
        <f>IF(O224="snížená",K224,0)</f>
        <v>0</v>
      </c>
      <c r="BG224" s="234">
        <f>IF(O224="zákl. přenesená",K224,0)</f>
        <v>0</v>
      </c>
      <c r="BH224" s="234">
        <f>IF(O224="sníž. přenesená",K224,0)</f>
        <v>0</v>
      </c>
      <c r="BI224" s="234">
        <f>IF(O224="nulová",K224,0)</f>
        <v>0</v>
      </c>
      <c r="BJ224" s="17" t="s">
        <v>85</v>
      </c>
      <c r="BK224" s="234">
        <f>ROUND(P224*H224,2)</f>
        <v>0</v>
      </c>
      <c r="BL224" s="17" t="s">
        <v>151</v>
      </c>
      <c r="BM224" s="233" t="s">
        <v>738</v>
      </c>
    </row>
    <row r="225" s="2" customFormat="1">
      <c r="A225" s="38"/>
      <c r="B225" s="39"/>
      <c r="C225" s="40"/>
      <c r="D225" s="235" t="s">
        <v>153</v>
      </c>
      <c r="E225" s="40"/>
      <c r="F225" s="236" t="s">
        <v>280</v>
      </c>
      <c r="G225" s="40"/>
      <c r="H225" s="40"/>
      <c r="I225" s="237"/>
      <c r="J225" s="237"/>
      <c r="K225" s="40"/>
      <c r="L225" s="40"/>
      <c r="M225" s="44"/>
      <c r="N225" s="238"/>
      <c r="O225" s="239"/>
      <c r="P225" s="91"/>
      <c r="Q225" s="91"/>
      <c r="R225" s="91"/>
      <c r="S225" s="91"/>
      <c r="T225" s="91"/>
      <c r="U225" s="91"/>
      <c r="V225" s="91"/>
      <c r="W225" s="91"/>
      <c r="X225" s="92"/>
      <c r="Y225" s="38"/>
      <c r="Z225" s="38"/>
      <c r="AA225" s="38"/>
      <c r="AB225" s="38"/>
      <c r="AC225" s="38"/>
      <c r="AD225" s="38"/>
      <c r="AE225" s="38"/>
      <c r="AT225" s="17" t="s">
        <v>153</v>
      </c>
      <c r="AU225" s="17" t="s">
        <v>87</v>
      </c>
    </row>
    <row r="226" s="2" customFormat="1">
      <c r="A226" s="38"/>
      <c r="B226" s="39"/>
      <c r="C226" s="40"/>
      <c r="D226" s="240" t="s">
        <v>155</v>
      </c>
      <c r="E226" s="40"/>
      <c r="F226" s="241" t="s">
        <v>281</v>
      </c>
      <c r="G226" s="40"/>
      <c r="H226" s="40"/>
      <c r="I226" s="237"/>
      <c r="J226" s="237"/>
      <c r="K226" s="40"/>
      <c r="L226" s="40"/>
      <c r="M226" s="44"/>
      <c r="N226" s="238"/>
      <c r="O226" s="239"/>
      <c r="P226" s="91"/>
      <c r="Q226" s="91"/>
      <c r="R226" s="91"/>
      <c r="S226" s="91"/>
      <c r="T226" s="91"/>
      <c r="U226" s="91"/>
      <c r="V226" s="91"/>
      <c r="W226" s="91"/>
      <c r="X226" s="92"/>
      <c r="Y226" s="38"/>
      <c r="Z226" s="38"/>
      <c r="AA226" s="38"/>
      <c r="AB226" s="38"/>
      <c r="AC226" s="38"/>
      <c r="AD226" s="38"/>
      <c r="AE226" s="38"/>
      <c r="AT226" s="17" t="s">
        <v>155</v>
      </c>
      <c r="AU226" s="17" t="s">
        <v>87</v>
      </c>
    </row>
    <row r="227" s="13" customFormat="1">
      <c r="A227" s="13"/>
      <c r="B227" s="242"/>
      <c r="C227" s="243"/>
      <c r="D227" s="235" t="s">
        <v>157</v>
      </c>
      <c r="E227" s="244" t="s">
        <v>1</v>
      </c>
      <c r="F227" s="245" t="s">
        <v>733</v>
      </c>
      <c r="G227" s="243"/>
      <c r="H227" s="246">
        <v>87.099999999999994</v>
      </c>
      <c r="I227" s="247"/>
      <c r="J227" s="247"/>
      <c r="K227" s="243"/>
      <c r="L227" s="243"/>
      <c r="M227" s="248"/>
      <c r="N227" s="249"/>
      <c r="O227" s="250"/>
      <c r="P227" s="250"/>
      <c r="Q227" s="250"/>
      <c r="R227" s="250"/>
      <c r="S227" s="250"/>
      <c r="T227" s="250"/>
      <c r="U227" s="250"/>
      <c r="V227" s="250"/>
      <c r="W227" s="250"/>
      <c r="X227" s="251"/>
      <c r="Y227" s="13"/>
      <c r="Z227" s="13"/>
      <c r="AA227" s="13"/>
      <c r="AB227" s="13"/>
      <c r="AC227" s="13"/>
      <c r="AD227" s="13"/>
      <c r="AE227" s="13"/>
      <c r="AT227" s="252" t="s">
        <v>157</v>
      </c>
      <c r="AU227" s="252" t="s">
        <v>87</v>
      </c>
      <c r="AV227" s="13" t="s">
        <v>87</v>
      </c>
      <c r="AW227" s="13" t="s">
        <v>5</v>
      </c>
      <c r="AX227" s="13" t="s">
        <v>77</v>
      </c>
      <c r="AY227" s="252" t="s">
        <v>144</v>
      </c>
    </row>
    <row r="228" s="13" customFormat="1">
      <c r="A228" s="13"/>
      <c r="B228" s="242"/>
      <c r="C228" s="243"/>
      <c r="D228" s="235" t="s">
        <v>157</v>
      </c>
      <c r="E228" s="244" t="s">
        <v>1</v>
      </c>
      <c r="F228" s="245" t="s">
        <v>735</v>
      </c>
      <c r="G228" s="243"/>
      <c r="H228" s="246">
        <v>39.600000000000001</v>
      </c>
      <c r="I228" s="247"/>
      <c r="J228" s="247"/>
      <c r="K228" s="243"/>
      <c r="L228" s="243"/>
      <c r="M228" s="248"/>
      <c r="N228" s="249"/>
      <c r="O228" s="250"/>
      <c r="P228" s="250"/>
      <c r="Q228" s="250"/>
      <c r="R228" s="250"/>
      <c r="S228" s="250"/>
      <c r="T228" s="250"/>
      <c r="U228" s="250"/>
      <c r="V228" s="250"/>
      <c r="W228" s="250"/>
      <c r="X228" s="251"/>
      <c r="Y228" s="13"/>
      <c r="Z228" s="13"/>
      <c r="AA228" s="13"/>
      <c r="AB228" s="13"/>
      <c r="AC228" s="13"/>
      <c r="AD228" s="13"/>
      <c r="AE228" s="13"/>
      <c r="AT228" s="252" t="s">
        <v>157</v>
      </c>
      <c r="AU228" s="252" t="s">
        <v>87</v>
      </c>
      <c r="AV228" s="13" t="s">
        <v>87</v>
      </c>
      <c r="AW228" s="13" t="s">
        <v>5</v>
      </c>
      <c r="AX228" s="13" t="s">
        <v>77</v>
      </c>
      <c r="AY228" s="252" t="s">
        <v>144</v>
      </c>
    </row>
    <row r="229" s="15" customFormat="1">
      <c r="A229" s="15"/>
      <c r="B229" s="265"/>
      <c r="C229" s="266"/>
      <c r="D229" s="235" t="s">
        <v>157</v>
      </c>
      <c r="E229" s="267" t="s">
        <v>1</v>
      </c>
      <c r="F229" s="268" t="s">
        <v>282</v>
      </c>
      <c r="G229" s="266"/>
      <c r="H229" s="269">
        <v>126.69999999999999</v>
      </c>
      <c r="I229" s="270"/>
      <c r="J229" s="270"/>
      <c r="K229" s="266"/>
      <c r="L229" s="266"/>
      <c r="M229" s="271"/>
      <c r="N229" s="272"/>
      <c r="O229" s="273"/>
      <c r="P229" s="273"/>
      <c r="Q229" s="273"/>
      <c r="R229" s="273"/>
      <c r="S229" s="273"/>
      <c r="T229" s="273"/>
      <c r="U229" s="273"/>
      <c r="V229" s="273"/>
      <c r="W229" s="273"/>
      <c r="X229" s="274"/>
      <c r="Y229" s="15"/>
      <c r="Z229" s="15"/>
      <c r="AA229" s="15"/>
      <c r="AB229" s="15"/>
      <c r="AC229" s="15"/>
      <c r="AD229" s="15"/>
      <c r="AE229" s="15"/>
      <c r="AT229" s="275" t="s">
        <v>157</v>
      </c>
      <c r="AU229" s="275" t="s">
        <v>87</v>
      </c>
      <c r="AV229" s="15" t="s">
        <v>166</v>
      </c>
      <c r="AW229" s="15" t="s">
        <v>5</v>
      </c>
      <c r="AX229" s="15" t="s">
        <v>77</v>
      </c>
      <c r="AY229" s="275" t="s">
        <v>144</v>
      </c>
    </row>
    <row r="230" s="13" customFormat="1">
      <c r="A230" s="13"/>
      <c r="B230" s="242"/>
      <c r="C230" s="243"/>
      <c r="D230" s="235" t="s">
        <v>157</v>
      </c>
      <c r="E230" s="244" t="s">
        <v>1</v>
      </c>
      <c r="F230" s="245" t="s">
        <v>735</v>
      </c>
      <c r="G230" s="243"/>
      <c r="H230" s="246">
        <v>39.600000000000001</v>
      </c>
      <c r="I230" s="247"/>
      <c r="J230" s="247"/>
      <c r="K230" s="243"/>
      <c r="L230" s="243"/>
      <c r="M230" s="248"/>
      <c r="N230" s="249"/>
      <c r="O230" s="250"/>
      <c r="P230" s="250"/>
      <c r="Q230" s="250"/>
      <c r="R230" s="250"/>
      <c r="S230" s="250"/>
      <c r="T230" s="250"/>
      <c r="U230" s="250"/>
      <c r="V230" s="250"/>
      <c r="W230" s="250"/>
      <c r="X230" s="251"/>
      <c r="Y230" s="13"/>
      <c r="Z230" s="13"/>
      <c r="AA230" s="13"/>
      <c r="AB230" s="13"/>
      <c r="AC230" s="13"/>
      <c r="AD230" s="13"/>
      <c r="AE230" s="13"/>
      <c r="AT230" s="252" t="s">
        <v>157</v>
      </c>
      <c r="AU230" s="252" t="s">
        <v>87</v>
      </c>
      <c r="AV230" s="13" t="s">
        <v>87</v>
      </c>
      <c r="AW230" s="13" t="s">
        <v>5</v>
      </c>
      <c r="AX230" s="13" t="s">
        <v>77</v>
      </c>
      <c r="AY230" s="252" t="s">
        <v>144</v>
      </c>
    </row>
    <row r="231" s="15" customFormat="1">
      <c r="A231" s="15"/>
      <c r="B231" s="265"/>
      <c r="C231" s="266"/>
      <c r="D231" s="235" t="s">
        <v>157</v>
      </c>
      <c r="E231" s="267" t="s">
        <v>1</v>
      </c>
      <c r="F231" s="268" t="s">
        <v>282</v>
      </c>
      <c r="G231" s="266"/>
      <c r="H231" s="269">
        <v>39.600000000000001</v>
      </c>
      <c r="I231" s="270"/>
      <c r="J231" s="270"/>
      <c r="K231" s="266"/>
      <c r="L231" s="266"/>
      <c r="M231" s="271"/>
      <c r="N231" s="272"/>
      <c r="O231" s="273"/>
      <c r="P231" s="273"/>
      <c r="Q231" s="273"/>
      <c r="R231" s="273"/>
      <c r="S231" s="273"/>
      <c r="T231" s="273"/>
      <c r="U231" s="273"/>
      <c r="V231" s="273"/>
      <c r="W231" s="273"/>
      <c r="X231" s="274"/>
      <c r="Y231" s="15"/>
      <c r="Z231" s="15"/>
      <c r="AA231" s="15"/>
      <c r="AB231" s="15"/>
      <c r="AC231" s="15"/>
      <c r="AD231" s="15"/>
      <c r="AE231" s="15"/>
      <c r="AT231" s="275" t="s">
        <v>157</v>
      </c>
      <c r="AU231" s="275" t="s">
        <v>87</v>
      </c>
      <c r="AV231" s="15" t="s">
        <v>166</v>
      </c>
      <c r="AW231" s="15" t="s">
        <v>5</v>
      </c>
      <c r="AX231" s="15" t="s">
        <v>77</v>
      </c>
      <c r="AY231" s="275" t="s">
        <v>144</v>
      </c>
    </row>
    <row r="232" s="14" customFormat="1">
      <c r="A232" s="14"/>
      <c r="B232" s="253"/>
      <c r="C232" s="254"/>
      <c r="D232" s="235" t="s">
        <v>157</v>
      </c>
      <c r="E232" s="255" t="s">
        <v>1</v>
      </c>
      <c r="F232" s="256" t="s">
        <v>159</v>
      </c>
      <c r="G232" s="254"/>
      <c r="H232" s="257">
        <v>166.29999999999998</v>
      </c>
      <c r="I232" s="258"/>
      <c r="J232" s="258"/>
      <c r="K232" s="254"/>
      <c r="L232" s="254"/>
      <c r="M232" s="259"/>
      <c r="N232" s="260"/>
      <c r="O232" s="261"/>
      <c r="P232" s="261"/>
      <c r="Q232" s="261"/>
      <c r="R232" s="261"/>
      <c r="S232" s="261"/>
      <c r="T232" s="261"/>
      <c r="U232" s="261"/>
      <c r="V232" s="261"/>
      <c r="W232" s="261"/>
      <c r="X232" s="262"/>
      <c r="Y232" s="14"/>
      <c r="Z232" s="14"/>
      <c r="AA232" s="14"/>
      <c r="AB232" s="14"/>
      <c r="AC232" s="14"/>
      <c r="AD232" s="14"/>
      <c r="AE232" s="14"/>
      <c r="AT232" s="263" t="s">
        <v>157</v>
      </c>
      <c r="AU232" s="263" t="s">
        <v>87</v>
      </c>
      <c r="AV232" s="14" t="s">
        <v>151</v>
      </c>
      <c r="AW232" s="14" t="s">
        <v>5</v>
      </c>
      <c r="AX232" s="14" t="s">
        <v>85</v>
      </c>
      <c r="AY232" s="263" t="s">
        <v>144</v>
      </c>
    </row>
    <row r="233" s="2" customFormat="1" ht="24.15" customHeight="1">
      <c r="A233" s="38"/>
      <c r="B233" s="39"/>
      <c r="C233" s="221" t="s">
        <v>283</v>
      </c>
      <c r="D233" s="221" t="s">
        <v>146</v>
      </c>
      <c r="E233" s="222" t="s">
        <v>284</v>
      </c>
      <c r="F233" s="223" t="s">
        <v>285</v>
      </c>
      <c r="G233" s="224" t="s">
        <v>286</v>
      </c>
      <c r="H233" s="225">
        <v>75.239999999999995</v>
      </c>
      <c r="I233" s="226"/>
      <c r="J233" s="226"/>
      <c r="K233" s="227">
        <f>ROUND(P233*H233,2)</f>
        <v>0</v>
      </c>
      <c r="L233" s="223" t="s">
        <v>150</v>
      </c>
      <c r="M233" s="44"/>
      <c r="N233" s="228" t="s">
        <v>1</v>
      </c>
      <c r="O233" s="229" t="s">
        <v>40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91"/>
      <c r="T233" s="231">
        <f>S233*H233</f>
        <v>0</v>
      </c>
      <c r="U233" s="231">
        <v>0</v>
      </c>
      <c r="V233" s="231">
        <f>U233*H233</f>
        <v>0</v>
      </c>
      <c r="W233" s="231">
        <v>0</v>
      </c>
      <c r="X233" s="232">
        <f>W233*H233</f>
        <v>0</v>
      </c>
      <c r="Y233" s="38"/>
      <c r="Z233" s="38"/>
      <c r="AA233" s="38"/>
      <c r="AB233" s="38"/>
      <c r="AC233" s="38"/>
      <c r="AD233" s="38"/>
      <c r="AE233" s="38"/>
      <c r="AR233" s="233" t="s">
        <v>151</v>
      </c>
      <c r="AT233" s="233" t="s">
        <v>146</v>
      </c>
      <c r="AU233" s="233" t="s">
        <v>87</v>
      </c>
      <c r="AY233" s="17" t="s">
        <v>144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7" t="s">
        <v>85</v>
      </c>
      <c r="BK233" s="234">
        <f>ROUND(P233*H233,2)</f>
        <v>0</v>
      </c>
      <c r="BL233" s="17" t="s">
        <v>151</v>
      </c>
      <c r="BM233" s="233" t="s">
        <v>739</v>
      </c>
    </row>
    <row r="234" s="2" customFormat="1">
      <c r="A234" s="38"/>
      <c r="B234" s="39"/>
      <c r="C234" s="40"/>
      <c r="D234" s="235" t="s">
        <v>153</v>
      </c>
      <c r="E234" s="40"/>
      <c r="F234" s="236" t="s">
        <v>288</v>
      </c>
      <c r="G234" s="40"/>
      <c r="H234" s="40"/>
      <c r="I234" s="237"/>
      <c r="J234" s="237"/>
      <c r="K234" s="40"/>
      <c r="L234" s="40"/>
      <c r="M234" s="44"/>
      <c r="N234" s="238"/>
      <c r="O234" s="239"/>
      <c r="P234" s="91"/>
      <c r="Q234" s="91"/>
      <c r="R234" s="91"/>
      <c r="S234" s="91"/>
      <c r="T234" s="91"/>
      <c r="U234" s="91"/>
      <c r="V234" s="91"/>
      <c r="W234" s="91"/>
      <c r="X234" s="92"/>
      <c r="Y234" s="38"/>
      <c r="Z234" s="38"/>
      <c r="AA234" s="38"/>
      <c r="AB234" s="38"/>
      <c r="AC234" s="38"/>
      <c r="AD234" s="38"/>
      <c r="AE234" s="38"/>
      <c r="AT234" s="17" t="s">
        <v>153</v>
      </c>
      <c r="AU234" s="17" t="s">
        <v>87</v>
      </c>
    </row>
    <row r="235" s="2" customFormat="1">
      <c r="A235" s="38"/>
      <c r="B235" s="39"/>
      <c r="C235" s="40"/>
      <c r="D235" s="240" t="s">
        <v>155</v>
      </c>
      <c r="E235" s="40"/>
      <c r="F235" s="241" t="s">
        <v>289</v>
      </c>
      <c r="G235" s="40"/>
      <c r="H235" s="40"/>
      <c r="I235" s="237"/>
      <c r="J235" s="237"/>
      <c r="K235" s="40"/>
      <c r="L235" s="40"/>
      <c r="M235" s="44"/>
      <c r="N235" s="238"/>
      <c r="O235" s="239"/>
      <c r="P235" s="91"/>
      <c r="Q235" s="91"/>
      <c r="R235" s="91"/>
      <c r="S235" s="91"/>
      <c r="T235" s="91"/>
      <c r="U235" s="91"/>
      <c r="V235" s="91"/>
      <c r="W235" s="91"/>
      <c r="X235" s="92"/>
      <c r="Y235" s="38"/>
      <c r="Z235" s="38"/>
      <c r="AA235" s="38"/>
      <c r="AB235" s="38"/>
      <c r="AC235" s="38"/>
      <c r="AD235" s="38"/>
      <c r="AE235" s="38"/>
      <c r="AT235" s="17" t="s">
        <v>155</v>
      </c>
      <c r="AU235" s="17" t="s">
        <v>87</v>
      </c>
    </row>
    <row r="236" s="13" customFormat="1">
      <c r="A236" s="13"/>
      <c r="B236" s="242"/>
      <c r="C236" s="243"/>
      <c r="D236" s="235" t="s">
        <v>157</v>
      </c>
      <c r="E236" s="244" t="s">
        <v>1</v>
      </c>
      <c r="F236" s="245" t="s">
        <v>740</v>
      </c>
      <c r="G236" s="243"/>
      <c r="H236" s="246">
        <v>75.239999999999995</v>
      </c>
      <c r="I236" s="247"/>
      <c r="J236" s="247"/>
      <c r="K236" s="243"/>
      <c r="L236" s="243"/>
      <c r="M236" s="248"/>
      <c r="N236" s="249"/>
      <c r="O236" s="250"/>
      <c r="P236" s="250"/>
      <c r="Q236" s="250"/>
      <c r="R236" s="250"/>
      <c r="S236" s="250"/>
      <c r="T236" s="250"/>
      <c r="U236" s="250"/>
      <c r="V236" s="250"/>
      <c r="W236" s="250"/>
      <c r="X236" s="251"/>
      <c r="Y236" s="13"/>
      <c r="Z236" s="13"/>
      <c r="AA236" s="13"/>
      <c r="AB236" s="13"/>
      <c r="AC236" s="13"/>
      <c r="AD236" s="13"/>
      <c r="AE236" s="13"/>
      <c r="AT236" s="252" t="s">
        <v>157</v>
      </c>
      <c r="AU236" s="252" t="s">
        <v>87</v>
      </c>
      <c r="AV236" s="13" t="s">
        <v>87</v>
      </c>
      <c r="AW236" s="13" t="s">
        <v>5</v>
      </c>
      <c r="AX236" s="13" t="s">
        <v>77</v>
      </c>
      <c r="AY236" s="252" t="s">
        <v>144</v>
      </c>
    </row>
    <row r="237" s="14" customFormat="1">
      <c r="A237" s="14"/>
      <c r="B237" s="253"/>
      <c r="C237" s="254"/>
      <c r="D237" s="235" t="s">
        <v>157</v>
      </c>
      <c r="E237" s="255" t="s">
        <v>1</v>
      </c>
      <c r="F237" s="256" t="s">
        <v>159</v>
      </c>
      <c r="G237" s="254"/>
      <c r="H237" s="257">
        <v>75.239999999999995</v>
      </c>
      <c r="I237" s="258"/>
      <c r="J237" s="258"/>
      <c r="K237" s="254"/>
      <c r="L237" s="254"/>
      <c r="M237" s="259"/>
      <c r="N237" s="260"/>
      <c r="O237" s="261"/>
      <c r="P237" s="261"/>
      <c r="Q237" s="261"/>
      <c r="R237" s="261"/>
      <c r="S237" s="261"/>
      <c r="T237" s="261"/>
      <c r="U237" s="261"/>
      <c r="V237" s="261"/>
      <c r="W237" s="261"/>
      <c r="X237" s="262"/>
      <c r="Y237" s="14"/>
      <c r="Z237" s="14"/>
      <c r="AA237" s="14"/>
      <c r="AB237" s="14"/>
      <c r="AC237" s="14"/>
      <c r="AD237" s="14"/>
      <c r="AE237" s="14"/>
      <c r="AT237" s="263" t="s">
        <v>157</v>
      </c>
      <c r="AU237" s="263" t="s">
        <v>87</v>
      </c>
      <c r="AV237" s="14" t="s">
        <v>151</v>
      </c>
      <c r="AW237" s="14" t="s">
        <v>5</v>
      </c>
      <c r="AX237" s="14" t="s">
        <v>85</v>
      </c>
      <c r="AY237" s="263" t="s">
        <v>144</v>
      </c>
    </row>
    <row r="238" s="2" customFormat="1" ht="24.15" customHeight="1">
      <c r="A238" s="38"/>
      <c r="B238" s="39"/>
      <c r="C238" s="221" t="s">
        <v>8</v>
      </c>
      <c r="D238" s="221" t="s">
        <v>146</v>
      </c>
      <c r="E238" s="222" t="s">
        <v>291</v>
      </c>
      <c r="F238" s="223" t="s">
        <v>292</v>
      </c>
      <c r="G238" s="224" t="s">
        <v>216</v>
      </c>
      <c r="H238" s="225">
        <v>87.099999999999994</v>
      </c>
      <c r="I238" s="226"/>
      <c r="J238" s="226"/>
      <c r="K238" s="227">
        <f>ROUND(P238*H238,2)</f>
        <v>0</v>
      </c>
      <c r="L238" s="223" t="s">
        <v>150</v>
      </c>
      <c r="M238" s="44"/>
      <c r="N238" s="228" t="s">
        <v>1</v>
      </c>
      <c r="O238" s="229" t="s">
        <v>40</v>
      </c>
      <c r="P238" s="230">
        <f>I238+J238</f>
        <v>0</v>
      </c>
      <c r="Q238" s="230">
        <f>ROUND(I238*H238,2)</f>
        <v>0</v>
      </c>
      <c r="R238" s="230">
        <f>ROUND(J238*H238,2)</f>
        <v>0</v>
      </c>
      <c r="S238" s="91"/>
      <c r="T238" s="231">
        <f>S238*H238</f>
        <v>0</v>
      </c>
      <c r="U238" s="231">
        <v>0</v>
      </c>
      <c r="V238" s="231">
        <f>U238*H238</f>
        <v>0</v>
      </c>
      <c r="W238" s="231">
        <v>0</v>
      </c>
      <c r="X238" s="232">
        <f>W238*H238</f>
        <v>0</v>
      </c>
      <c r="Y238" s="38"/>
      <c r="Z238" s="38"/>
      <c r="AA238" s="38"/>
      <c r="AB238" s="38"/>
      <c r="AC238" s="38"/>
      <c r="AD238" s="38"/>
      <c r="AE238" s="38"/>
      <c r="AR238" s="233" t="s">
        <v>151</v>
      </c>
      <c r="AT238" s="233" t="s">
        <v>146</v>
      </c>
      <c r="AU238" s="233" t="s">
        <v>87</v>
      </c>
      <c r="AY238" s="17" t="s">
        <v>144</v>
      </c>
      <c r="BE238" s="234">
        <f>IF(O238="základní",K238,0)</f>
        <v>0</v>
      </c>
      <c r="BF238" s="234">
        <f>IF(O238="snížená",K238,0)</f>
        <v>0</v>
      </c>
      <c r="BG238" s="234">
        <f>IF(O238="zákl. přenesená",K238,0)</f>
        <v>0</v>
      </c>
      <c r="BH238" s="234">
        <f>IF(O238="sníž. přenesená",K238,0)</f>
        <v>0</v>
      </c>
      <c r="BI238" s="234">
        <f>IF(O238="nulová",K238,0)</f>
        <v>0</v>
      </c>
      <c r="BJ238" s="17" t="s">
        <v>85</v>
      </c>
      <c r="BK238" s="234">
        <f>ROUND(P238*H238,2)</f>
        <v>0</v>
      </c>
      <c r="BL238" s="17" t="s">
        <v>151</v>
      </c>
      <c r="BM238" s="233" t="s">
        <v>741</v>
      </c>
    </row>
    <row r="239" s="2" customFormat="1">
      <c r="A239" s="38"/>
      <c r="B239" s="39"/>
      <c r="C239" s="40"/>
      <c r="D239" s="235" t="s">
        <v>153</v>
      </c>
      <c r="E239" s="40"/>
      <c r="F239" s="236" t="s">
        <v>294</v>
      </c>
      <c r="G239" s="40"/>
      <c r="H239" s="40"/>
      <c r="I239" s="237"/>
      <c r="J239" s="237"/>
      <c r="K239" s="40"/>
      <c r="L239" s="40"/>
      <c r="M239" s="44"/>
      <c r="N239" s="238"/>
      <c r="O239" s="239"/>
      <c r="P239" s="91"/>
      <c r="Q239" s="91"/>
      <c r="R239" s="91"/>
      <c r="S239" s="91"/>
      <c r="T239" s="91"/>
      <c r="U239" s="91"/>
      <c r="V239" s="91"/>
      <c r="W239" s="91"/>
      <c r="X239" s="92"/>
      <c r="Y239" s="38"/>
      <c r="Z239" s="38"/>
      <c r="AA239" s="38"/>
      <c r="AB239" s="38"/>
      <c r="AC239" s="38"/>
      <c r="AD239" s="38"/>
      <c r="AE239" s="38"/>
      <c r="AT239" s="17" t="s">
        <v>153</v>
      </c>
      <c r="AU239" s="17" t="s">
        <v>87</v>
      </c>
    </row>
    <row r="240" s="2" customFormat="1">
      <c r="A240" s="38"/>
      <c r="B240" s="39"/>
      <c r="C240" s="40"/>
      <c r="D240" s="240" t="s">
        <v>155</v>
      </c>
      <c r="E240" s="40"/>
      <c r="F240" s="241" t="s">
        <v>295</v>
      </c>
      <c r="G240" s="40"/>
      <c r="H240" s="40"/>
      <c r="I240" s="237"/>
      <c r="J240" s="237"/>
      <c r="K240" s="40"/>
      <c r="L240" s="40"/>
      <c r="M240" s="44"/>
      <c r="N240" s="238"/>
      <c r="O240" s="239"/>
      <c r="P240" s="91"/>
      <c r="Q240" s="91"/>
      <c r="R240" s="91"/>
      <c r="S240" s="91"/>
      <c r="T240" s="91"/>
      <c r="U240" s="91"/>
      <c r="V240" s="91"/>
      <c r="W240" s="91"/>
      <c r="X240" s="92"/>
      <c r="Y240" s="38"/>
      <c r="Z240" s="38"/>
      <c r="AA240" s="38"/>
      <c r="AB240" s="38"/>
      <c r="AC240" s="38"/>
      <c r="AD240" s="38"/>
      <c r="AE240" s="38"/>
      <c r="AT240" s="17" t="s">
        <v>155</v>
      </c>
      <c r="AU240" s="17" t="s">
        <v>87</v>
      </c>
    </row>
    <row r="241" s="13" customFormat="1">
      <c r="A241" s="13"/>
      <c r="B241" s="242"/>
      <c r="C241" s="243"/>
      <c r="D241" s="235" t="s">
        <v>157</v>
      </c>
      <c r="E241" s="244" t="s">
        <v>1</v>
      </c>
      <c r="F241" s="245" t="s">
        <v>733</v>
      </c>
      <c r="G241" s="243"/>
      <c r="H241" s="246">
        <v>87.099999999999994</v>
      </c>
      <c r="I241" s="247"/>
      <c r="J241" s="247"/>
      <c r="K241" s="243"/>
      <c r="L241" s="243"/>
      <c r="M241" s="248"/>
      <c r="N241" s="249"/>
      <c r="O241" s="250"/>
      <c r="P241" s="250"/>
      <c r="Q241" s="250"/>
      <c r="R241" s="250"/>
      <c r="S241" s="250"/>
      <c r="T241" s="250"/>
      <c r="U241" s="250"/>
      <c r="V241" s="250"/>
      <c r="W241" s="250"/>
      <c r="X241" s="251"/>
      <c r="Y241" s="13"/>
      <c r="Z241" s="13"/>
      <c r="AA241" s="13"/>
      <c r="AB241" s="13"/>
      <c r="AC241" s="13"/>
      <c r="AD241" s="13"/>
      <c r="AE241" s="13"/>
      <c r="AT241" s="252" t="s">
        <v>157</v>
      </c>
      <c r="AU241" s="252" t="s">
        <v>87</v>
      </c>
      <c r="AV241" s="13" t="s">
        <v>87</v>
      </c>
      <c r="AW241" s="13" t="s">
        <v>5</v>
      </c>
      <c r="AX241" s="13" t="s">
        <v>77</v>
      </c>
      <c r="AY241" s="252" t="s">
        <v>144</v>
      </c>
    </row>
    <row r="242" s="14" customFormat="1">
      <c r="A242" s="14"/>
      <c r="B242" s="253"/>
      <c r="C242" s="254"/>
      <c r="D242" s="235" t="s">
        <v>157</v>
      </c>
      <c r="E242" s="255" t="s">
        <v>1</v>
      </c>
      <c r="F242" s="256" t="s">
        <v>159</v>
      </c>
      <c r="G242" s="254"/>
      <c r="H242" s="257">
        <v>87.099999999999994</v>
      </c>
      <c r="I242" s="258"/>
      <c r="J242" s="258"/>
      <c r="K242" s="254"/>
      <c r="L242" s="254"/>
      <c r="M242" s="259"/>
      <c r="N242" s="260"/>
      <c r="O242" s="261"/>
      <c r="P242" s="261"/>
      <c r="Q242" s="261"/>
      <c r="R242" s="261"/>
      <c r="S242" s="261"/>
      <c r="T242" s="261"/>
      <c r="U242" s="261"/>
      <c r="V242" s="261"/>
      <c r="W242" s="261"/>
      <c r="X242" s="262"/>
      <c r="Y242" s="14"/>
      <c r="Z242" s="14"/>
      <c r="AA242" s="14"/>
      <c r="AB242" s="14"/>
      <c r="AC242" s="14"/>
      <c r="AD242" s="14"/>
      <c r="AE242" s="14"/>
      <c r="AT242" s="263" t="s">
        <v>157</v>
      </c>
      <c r="AU242" s="263" t="s">
        <v>87</v>
      </c>
      <c r="AV242" s="14" t="s">
        <v>151</v>
      </c>
      <c r="AW242" s="14" t="s">
        <v>5</v>
      </c>
      <c r="AX242" s="14" t="s">
        <v>85</v>
      </c>
      <c r="AY242" s="263" t="s">
        <v>144</v>
      </c>
    </row>
    <row r="243" s="2" customFormat="1" ht="24.15" customHeight="1">
      <c r="A243" s="38"/>
      <c r="B243" s="39"/>
      <c r="C243" s="221" t="s">
        <v>296</v>
      </c>
      <c r="D243" s="221" t="s">
        <v>146</v>
      </c>
      <c r="E243" s="222" t="s">
        <v>297</v>
      </c>
      <c r="F243" s="223" t="s">
        <v>298</v>
      </c>
      <c r="G243" s="224" t="s">
        <v>216</v>
      </c>
      <c r="H243" s="225">
        <v>31.199999999999999</v>
      </c>
      <c r="I243" s="226"/>
      <c r="J243" s="226"/>
      <c r="K243" s="227">
        <f>ROUND(P243*H243,2)</f>
        <v>0</v>
      </c>
      <c r="L243" s="223" t="s">
        <v>150</v>
      </c>
      <c r="M243" s="44"/>
      <c r="N243" s="228" t="s">
        <v>1</v>
      </c>
      <c r="O243" s="229" t="s">
        <v>40</v>
      </c>
      <c r="P243" s="230">
        <f>I243+J243</f>
        <v>0</v>
      </c>
      <c r="Q243" s="230">
        <f>ROUND(I243*H243,2)</f>
        <v>0</v>
      </c>
      <c r="R243" s="230">
        <f>ROUND(J243*H243,2)</f>
        <v>0</v>
      </c>
      <c r="S243" s="91"/>
      <c r="T243" s="231">
        <f>S243*H243</f>
        <v>0</v>
      </c>
      <c r="U243" s="231">
        <v>0</v>
      </c>
      <c r="V243" s="231">
        <f>U243*H243</f>
        <v>0</v>
      </c>
      <c r="W243" s="231">
        <v>0</v>
      </c>
      <c r="X243" s="232">
        <f>W243*H243</f>
        <v>0</v>
      </c>
      <c r="Y243" s="38"/>
      <c r="Z243" s="38"/>
      <c r="AA243" s="38"/>
      <c r="AB243" s="38"/>
      <c r="AC243" s="38"/>
      <c r="AD243" s="38"/>
      <c r="AE243" s="38"/>
      <c r="AR243" s="233" t="s">
        <v>151</v>
      </c>
      <c r="AT243" s="233" t="s">
        <v>146</v>
      </c>
      <c r="AU243" s="233" t="s">
        <v>87</v>
      </c>
      <c r="AY243" s="17" t="s">
        <v>144</v>
      </c>
      <c r="BE243" s="234">
        <f>IF(O243="základní",K243,0)</f>
        <v>0</v>
      </c>
      <c r="BF243" s="234">
        <f>IF(O243="snížená",K243,0)</f>
        <v>0</v>
      </c>
      <c r="BG243" s="234">
        <f>IF(O243="zákl. přenesená",K243,0)</f>
        <v>0</v>
      </c>
      <c r="BH243" s="234">
        <f>IF(O243="sníž. přenesená",K243,0)</f>
        <v>0</v>
      </c>
      <c r="BI243" s="234">
        <f>IF(O243="nulová",K243,0)</f>
        <v>0</v>
      </c>
      <c r="BJ243" s="17" t="s">
        <v>85</v>
      </c>
      <c r="BK243" s="234">
        <f>ROUND(P243*H243,2)</f>
        <v>0</v>
      </c>
      <c r="BL243" s="17" t="s">
        <v>151</v>
      </c>
      <c r="BM243" s="233" t="s">
        <v>742</v>
      </c>
    </row>
    <row r="244" s="2" customFormat="1">
      <c r="A244" s="38"/>
      <c r="B244" s="39"/>
      <c r="C244" s="40"/>
      <c r="D244" s="235" t="s">
        <v>153</v>
      </c>
      <c r="E244" s="40"/>
      <c r="F244" s="236" t="s">
        <v>300</v>
      </c>
      <c r="G244" s="40"/>
      <c r="H244" s="40"/>
      <c r="I244" s="237"/>
      <c r="J244" s="237"/>
      <c r="K244" s="40"/>
      <c r="L244" s="40"/>
      <c r="M244" s="44"/>
      <c r="N244" s="238"/>
      <c r="O244" s="239"/>
      <c r="P244" s="91"/>
      <c r="Q244" s="91"/>
      <c r="R244" s="91"/>
      <c r="S244" s="91"/>
      <c r="T244" s="91"/>
      <c r="U244" s="91"/>
      <c r="V244" s="91"/>
      <c r="W244" s="91"/>
      <c r="X244" s="92"/>
      <c r="Y244" s="38"/>
      <c r="Z244" s="38"/>
      <c r="AA244" s="38"/>
      <c r="AB244" s="38"/>
      <c r="AC244" s="38"/>
      <c r="AD244" s="38"/>
      <c r="AE244" s="38"/>
      <c r="AT244" s="17" t="s">
        <v>153</v>
      </c>
      <c r="AU244" s="17" t="s">
        <v>87</v>
      </c>
    </row>
    <row r="245" s="2" customFormat="1">
      <c r="A245" s="38"/>
      <c r="B245" s="39"/>
      <c r="C245" s="40"/>
      <c r="D245" s="240" t="s">
        <v>155</v>
      </c>
      <c r="E245" s="40"/>
      <c r="F245" s="241" t="s">
        <v>301</v>
      </c>
      <c r="G245" s="40"/>
      <c r="H245" s="40"/>
      <c r="I245" s="237"/>
      <c r="J245" s="237"/>
      <c r="K245" s="40"/>
      <c r="L245" s="40"/>
      <c r="M245" s="44"/>
      <c r="N245" s="238"/>
      <c r="O245" s="239"/>
      <c r="P245" s="91"/>
      <c r="Q245" s="91"/>
      <c r="R245" s="91"/>
      <c r="S245" s="91"/>
      <c r="T245" s="91"/>
      <c r="U245" s="91"/>
      <c r="V245" s="91"/>
      <c r="W245" s="91"/>
      <c r="X245" s="92"/>
      <c r="Y245" s="38"/>
      <c r="Z245" s="38"/>
      <c r="AA245" s="38"/>
      <c r="AB245" s="38"/>
      <c r="AC245" s="38"/>
      <c r="AD245" s="38"/>
      <c r="AE245" s="38"/>
      <c r="AT245" s="17" t="s">
        <v>155</v>
      </c>
      <c r="AU245" s="17" t="s">
        <v>87</v>
      </c>
    </row>
    <row r="246" s="13" customFormat="1">
      <c r="A246" s="13"/>
      <c r="B246" s="242"/>
      <c r="C246" s="243"/>
      <c r="D246" s="235" t="s">
        <v>157</v>
      </c>
      <c r="E246" s="244" t="s">
        <v>1</v>
      </c>
      <c r="F246" s="245" t="s">
        <v>743</v>
      </c>
      <c r="G246" s="243"/>
      <c r="H246" s="246">
        <v>31.199999999999999</v>
      </c>
      <c r="I246" s="247"/>
      <c r="J246" s="247"/>
      <c r="K246" s="243"/>
      <c r="L246" s="243"/>
      <c r="M246" s="248"/>
      <c r="N246" s="249"/>
      <c r="O246" s="250"/>
      <c r="P246" s="250"/>
      <c r="Q246" s="250"/>
      <c r="R246" s="250"/>
      <c r="S246" s="250"/>
      <c r="T246" s="250"/>
      <c r="U246" s="250"/>
      <c r="V246" s="250"/>
      <c r="W246" s="250"/>
      <c r="X246" s="251"/>
      <c r="Y246" s="13"/>
      <c r="Z246" s="13"/>
      <c r="AA246" s="13"/>
      <c r="AB246" s="13"/>
      <c r="AC246" s="13"/>
      <c r="AD246" s="13"/>
      <c r="AE246" s="13"/>
      <c r="AT246" s="252" t="s">
        <v>157</v>
      </c>
      <c r="AU246" s="252" t="s">
        <v>87</v>
      </c>
      <c r="AV246" s="13" t="s">
        <v>87</v>
      </c>
      <c r="AW246" s="13" t="s">
        <v>5</v>
      </c>
      <c r="AX246" s="13" t="s">
        <v>77</v>
      </c>
      <c r="AY246" s="252" t="s">
        <v>144</v>
      </c>
    </row>
    <row r="247" s="14" customFormat="1">
      <c r="A247" s="14"/>
      <c r="B247" s="253"/>
      <c r="C247" s="254"/>
      <c r="D247" s="235" t="s">
        <v>157</v>
      </c>
      <c r="E247" s="255" t="s">
        <v>1</v>
      </c>
      <c r="F247" s="256" t="s">
        <v>159</v>
      </c>
      <c r="G247" s="254"/>
      <c r="H247" s="257">
        <v>31.199999999999999</v>
      </c>
      <c r="I247" s="258"/>
      <c r="J247" s="258"/>
      <c r="K247" s="254"/>
      <c r="L247" s="254"/>
      <c r="M247" s="259"/>
      <c r="N247" s="260"/>
      <c r="O247" s="261"/>
      <c r="P247" s="261"/>
      <c r="Q247" s="261"/>
      <c r="R247" s="261"/>
      <c r="S247" s="261"/>
      <c r="T247" s="261"/>
      <c r="U247" s="261"/>
      <c r="V247" s="261"/>
      <c r="W247" s="261"/>
      <c r="X247" s="262"/>
      <c r="Y247" s="14"/>
      <c r="Z247" s="14"/>
      <c r="AA247" s="14"/>
      <c r="AB247" s="14"/>
      <c r="AC247" s="14"/>
      <c r="AD247" s="14"/>
      <c r="AE247" s="14"/>
      <c r="AT247" s="263" t="s">
        <v>157</v>
      </c>
      <c r="AU247" s="263" t="s">
        <v>87</v>
      </c>
      <c r="AV247" s="14" t="s">
        <v>151</v>
      </c>
      <c r="AW247" s="14" t="s">
        <v>5</v>
      </c>
      <c r="AX247" s="14" t="s">
        <v>85</v>
      </c>
      <c r="AY247" s="263" t="s">
        <v>144</v>
      </c>
    </row>
    <row r="248" s="2" customFormat="1" ht="24.15" customHeight="1">
      <c r="A248" s="38"/>
      <c r="B248" s="39"/>
      <c r="C248" s="221" t="s">
        <v>303</v>
      </c>
      <c r="D248" s="221" t="s">
        <v>146</v>
      </c>
      <c r="E248" s="222" t="s">
        <v>304</v>
      </c>
      <c r="F248" s="223" t="s">
        <v>305</v>
      </c>
      <c r="G248" s="224" t="s">
        <v>180</v>
      </c>
      <c r="H248" s="225">
        <v>55</v>
      </c>
      <c r="I248" s="226"/>
      <c r="J248" s="226"/>
      <c r="K248" s="227">
        <f>ROUND(P248*H248,2)</f>
        <v>0</v>
      </c>
      <c r="L248" s="223" t="s">
        <v>150</v>
      </c>
      <c r="M248" s="44"/>
      <c r="N248" s="228" t="s">
        <v>1</v>
      </c>
      <c r="O248" s="229" t="s">
        <v>40</v>
      </c>
      <c r="P248" s="230">
        <f>I248+J248</f>
        <v>0</v>
      </c>
      <c r="Q248" s="230">
        <f>ROUND(I248*H248,2)</f>
        <v>0</v>
      </c>
      <c r="R248" s="230">
        <f>ROUND(J248*H248,2)</f>
        <v>0</v>
      </c>
      <c r="S248" s="91"/>
      <c r="T248" s="231">
        <f>S248*H248</f>
        <v>0</v>
      </c>
      <c r="U248" s="231">
        <v>0</v>
      </c>
      <c r="V248" s="231">
        <f>U248*H248</f>
        <v>0</v>
      </c>
      <c r="W248" s="231">
        <v>0</v>
      </c>
      <c r="X248" s="232">
        <f>W248*H248</f>
        <v>0</v>
      </c>
      <c r="Y248" s="38"/>
      <c r="Z248" s="38"/>
      <c r="AA248" s="38"/>
      <c r="AB248" s="38"/>
      <c r="AC248" s="38"/>
      <c r="AD248" s="38"/>
      <c r="AE248" s="38"/>
      <c r="AR248" s="233" t="s">
        <v>151</v>
      </c>
      <c r="AT248" s="233" t="s">
        <v>146</v>
      </c>
      <c r="AU248" s="233" t="s">
        <v>87</v>
      </c>
      <c r="AY248" s="17" t="s">
        <v>144</v>
      </c>
      <c r="BE248" s="234">
        <f>IF(O248="základní",K248,0)</f>
        <v>0</v>
      </c>
      <c r="BF248" s="234">
        <f>IF(O248="snížená",K248,0)</f>
        <v>0</v>
      </c>
      <c r="BG248" s="234">
        <f>IF(O248="zákl. přenesená",K248,0)</f>
        <v>0</v>
      </c>
      <c r="BH248" s="234">
        <f>IF(O248="sníž. přenesená",K248,0)</f>
        <v>0</v>
      </c>
      <c r="BI248" s="234">
        <f>IF(O248="nulová",K248,0)</f>
        <v>0</v>
      </c>
      <c r="BJ248" s="17" t="s">
        <v>85</v>
      </c>
      <c r="BK248" s="234">
        <f>ROUND(P248*H248,2)</f>
        <v>0</v>
      </c>
      <c r="BL248" s="17" t="s">
        <v>151</v>
      </c>
      <c r="BM248" s="233" t="s">
        <v>744</v>
      </c>
    </row>
    <row r="249" s="2" customFormat="1">
      <c r="A249" s="38"/>
      <c r="B249" s="39"/>
      <c r="C249" s="40"/>
      <c r="D249" s="235" t="s">
        <v>153</v>
      </c>
      <c r="E249" s="40"/>
      <c r="F249" s="236" t="s">
        <v>307</v>
      </c>
      <c r="G249" s="40"/>
      <c r="H249" s="40"/>
      <c r="I249" s="237"/>
      <c r="J249" s="237"/>
      <c r="K249" s="40"/>
      <c r="L249" s="40"/>
      <c r="M249" s="44"/>
      <c r="N249" s="238"/>
      <c r="O249" s="239"/>
      <c r="P249" s="91"/>
      <c r="Q249" s="91"/>
      <c r="R249" s="91"/>
      <c r="S249" s="91"/>
      <c r="T249" s="91"/>
      <c r="U249" s="91"/>
      <c r="V249" s="91"/>
      <c r="W249" s="91"/>
      <c r="X249" s="92"/>
      <c r="Y249" s="38"/>
      <c r="Z249" s="38"/>
      <c r="AA249" s="38"/>
      <c r="AB249" s="38"/>
      <c r="AC249" s="38"/>
      <c r="AD249" s="38"/>
      <c r="AE249" s="38"/>
      <c r="AT249" s="17" t="s">
        <v>153</v>
      </c>
      <c r="AU249" s="17" t="s">
        <v>87</v>
      </c>
    </row>
    <row r="250" s="2" customFormat="1">
      <c r="A250" s="38"/>
      <c r="B250" s="39"/>
      <c r="C250" s="40"/>
      <c r="D250" s="240" t="s">
        <v>155</v>
      </c>
      <c r="E250" s="40"/>
      <c r="F250" s="241" t="s">
        <v>308</v>
      </c>
      <c r="G250" s="40"/>
      <c r="H250" s="40"/>
      <c r="I250" s="237"/>
      <c r="J250" s="237"/>
      <c r="K250" s="40"/>
      <c r="L250" s="40"/>
      <c r="M250" s="44"/>
      <c r="N250" s="238"/>
      <c r="O250" s="239"/>
      <c r="P250" s="91"/>
      <c r="Q250" s="91"/>
      <c r="R250" s="91"/>
      <c r="S250" s="91"/>
      <c r="T250" s="91"/>
      <c r="U250" s="91"/>
      <c r="V250" s="91"/>
      <c r="W250" s="91"/>
      <c r="X250" s="92"/>
      <c r="Y250" s="38"/>
      <c r="Z250" s="38"/>
      <c r="AA250" s="38"/>
      <c r="AB250" s="38"/>
      <c r="AC250" s="38"/>
      <c r="AD250" s="38"/>
      <c r="AE250" s="38"/>
      <c r="AT250" s="17" t="s">
        <v>155</v>
      </c>
      <c r="AU250" s="17" t="s">
        <v>87</v>
      </c>
    </row>
    <row r="251" s="13" customFormat="1">
      <c r="A251" s="13"/>
      <c r="B251" s="242"/>
      <c r="C251" s="243"/>
      <c r="D251" s="235" t="s">
        <v>157</v>
      </c>
      <c r="E251" s="244" t="s">
        <v>1</v>
      </c>
      <c r="F251" s="245" t="s">
        <v>700</v>
      </c>
      <c r="G251" s="243"/>
      <c r="H251" s="246">
        <v>55</v>
      </c>
      <c r="I251" s="247"/>
      <c r="J251" s="247"/>
      <c r="K251" s="243"/>
      <c r="L251" s="243"/>
      <c r="M251" s="248"/>
      <c r="N251" s="249"/>
      <c r="O251" s="250"/>
      <c r="P251" s="250"/>
      <c r="Q251" s="250"/>
      <c r="R251" s="250"/>
      <c r="S251" s="250"/>
      <c r="T251" s="250"/>
      <c r="U251" s="250"/>
      <c r="V251" s="250"/>
      <c r="W251" s="250"/>
      <c r="X251" s="251"/>
      <c r="Y251" s="13"/>
      <c r="Z251" s="13"/>
      <c r="AA251" s="13"/>
      <c r="AB251" s="13"/>
      <c r="AC251" s="13"/>
      <c r="AD251" s="13"/>
      <c r="AE251" s="13"/>
      <c r="AT251" s="252" t="s">
        <v>157</v>
      </c>
      <c r="AU251" s="252" t="s">
        <v>87</v>
      </c>
      <c r="AV251" s="13" t="s">
        <v>87</v>
      </c>
      <c r="AW251" s="13" t="s">
        <v>5</v>
      </c>
      <c r="AX251" s="13" t="s">
        <v>77</v>
      </c>
      <c r="AY251" s="252" t="s">
        <v>144</v>
      </c>
    </row>
    <row r="252" s="14" customFormat="1">
      <c r="A252" s="14"/>
      <c r="B252" s="253"/>
      <c r="C252" s="254"/>
      <c r="D252" s="235" t="s">
        <v>157</v>
      </c>
      <c r="E252" s="255" t="s">
        <v>1</v>
      </c>
      <c r="F252" s="256" t="s">
        <v>159</v>
      </c>
      <c r="G252" s="254"/>
      <c r="H252" s="257">
        <v>55</v>
      </c>
      <c r="I252" s="258"/>
      <c r="J252" s="258"/>
      <c r="K252" s="254"/>
      <c r="L252" s="254"/>
      <c r="M252" s="259"/>
      <c r="N252" s="260"/>
      <c r="O252" s="261"/>
      <c r="P252" s="261"/>
      <c r="Q252" s="261"/>
      <c r="R252" s="261"/>
      <c r="S252" s="261"/>
      <c r="T252" s="261"/>
      <c r="U252" s="261"/>
      <c r="V252" s="261"/>
      <c r="W252" s="261"/>
      <c r="X252" s="262"/>
      <c r="Y252" s="14"/>
      <c r="Z252" s="14"/>
      <c r="AA252" s="14"/>
      <c r="AB252" s="14"/>
      <c r="AC252" s="14"/>
      <c r="AD252" s="14"/>
      <c r="AE252" s="14"/>
      <c r="AT252" s="263" t="s">
        <v>157</v>
      </c>
      <c r="AU252" s="263" t="s">
        <v>87</v>
      </c>
      <c r="AV252" s="14" t="s">
        <v>151</v>
      </c>
      <c r="AW252" s="14" t="s">
        <v>5</v>
      </c>
      <c r="AX252" s="14" t="s">
        <v>85</v>
      </c>
      <c r="AY252" s="263" t="s">
        <v>144</v>
      </c>
    </row>
    <row r="253" s="12" customFormat="1" ht="22.8" customHeight="1">
      <c r="A253" s="12"/>
      <c r="B253" s="204"/>
      <c r="C253" s="205"/>
      <c r="D253" s="206" t="s">
        <v>76</v>
      </c>
      <c r="E253" s="219" t="s">
        <v>87</v>
      </c>
      <c r="F253" s="219" t="s">
        <v>310</v>
      </c>
      <c r="G253" s="205"/>
      <c r="H253" s="205"/>
      <c r="I253" s="208"/>
      <c r="J253" s="208"/>
      <c r="K253" s="220">
        <f>BK253</f>
        <v>0</v>
      </c>
      <c r="L253" s="205"/>
      <c r="M253" s="210"/>
      <c r="N253" s="211"/>
      <c r="O253" s="212"/>
      <c r="P253" s="212"/>
      <c r="Q253" s="213">
        <f>SUM(Q254:Q263)</f>
        <v>0</v>
      </c>
      <c r="R253" s="213">
        <f>SUM(R254:R263)</f>
        <v>0</v>
      </c>
      <c r="S253" s="212"/>
      <c r="T253" s="214">
        <f>SUM(T254:T263)</f>
        <v>0</v>
      </c>
      <c r="U253" s="212"/>
      <c r="V253" s="214">
        <f>SUM(V254:V263)</f>
        <v>4.2923999999999998</v>
      </c>
      <c r="W253" s="212"/>
      <c r="X253" s="215">
        <f>SUM(X254:X263)</f>
        <v>0</v>
      </c>
      <c r="Y253" s="12"/>
      <c r="Z253" s="12"/>
      <c r="AA253" s="12"/>
      <c r="AB253" s="12"/>
      <c r="AC253" s="12"/>
      <c r="AD253" s="12"/>
      <c r="AE253" s="12"/>
      <c r="AR253" s="216" t="s">
        <v>85</v>
      </c>
      <c r="AT253" s="217" t="s">
        <v>76</v>
      </c>
      <c r="AU253" s="217" t="s">
        <v>85</v>
      </c>
      <c r="AY253" s="216" t="s">
        <v>144</v>
      </c>
      <c r="BK253" s="218">
        <f>SUM(BK254:BK263)</f>
        <v>0</v>
      </c>
    </row>
    <row r="254" s="2" customFormat="1" ht="44.25" customHeight="1">
      <c r="A254" s="38"/>
      <c r="B254" s="39"/>
      <c r="C254" s="221" t="s">
        <v>311</v>
      </c>
      <c r="D254" s="221" t="s">
        <v>146</v>
      </c>
      <c r="E254" s="222" t="s">
        <v>312</v>
      </c>
      <c r="F254" s="223" t="s">
        <v>313</v>
      </c>
      <c r="G254" s="224" t="s">
        <v>202</v>
      </c>
      <c r="H254" s="225">
        <v>21</v>
      </c>
      <c r="I254" s="226"/>
      <c r="J254" s="226"/>
      <c r="K254" s="227">
        <f>ROUND(P254*H254,2)</f>
        <v>0</v>
      </c>
      <c r="L254" s="223" t="s">
        <v>150</v>
      </c>
      <c r="M254" s="44"/>
      <c r="N254" s="228" t="s">
        <v>1</v>
      </c>
      <c r="O254" s="229" t="s">
        <v>40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91"/>
      <c r="T254" s="231">
        <f>S254*H254</f>
        <v>0</v>
      </c>
      <c r="U254" s="231">
        <v>0.2044</v>
      </c>
      <c r="V254" s="231">
        <f>U254*H254</f>
        <v>4.2923999999999998</v>
      </c>
      <c r="W254" s="231">
        <v>0</v>
      </c>
      <c r="X254" s="232">
        <f>W254*H254</f>
        <v>0</v>
      </c>
      <c r="Y254" s="38"/>
      <c r="Z254" s="38"/>
      <c r="AA254" s="38"/>
      <c r="AB254" s="38"/>
      <c r="AC254" s="38"/>
      <c r="AD254" s="38"/>
      <c r="AE254" s="38"/>
      <c r="AR254" s="233" t="s">
        <v>151</v>
      </c>
      <c r="AT254" s="233" t="s">
        <v>146</v>
      </c>
      <c r="AU254" s="233" t="s">
        <v>87</v>
      </c>
      <c r="AY254" s="17" t="s">
        <v>144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7" t="s">
        <v>85</v>
      </c>
      <c r="BK254" s="234">
        <f>ROUND(P254*H254,2)</f>
        <v>0</v>
      </c>
      <c r="BL254" s="17" t="s">
        <v>151</v>
      </c>
      <c r="BM254" s="233" t="s">
        <v>745</v>
      </c>
    </row>
    <row r="255" s="2" customFormat="1">
      <c r="A255" s="38"/>
      <c r="B255" s="39"/>
      <c r="C255" s="40"/>
      <c r="D255" s="235" t="s">
        <v>153</v>
      </c>
      <c r="E255" s="40"/>
      <c r="F255" s="236" t="s">
        <v>315</v>
      </c>
      <c r="G255" s="40"/>
      <c r="H255" s="40"/>
      <c r="I255" s="237"/>
      <c r="J255" s="237"/>
      <c r="K255" s="40"/>
      <c r="L255" s="40"/>
      <c r="M255" s="44"/>
      <c r="N255" s="238"/>
      <c r="O255" s="239"/>
      <c r="P255" s="91"/>
      <c r="Q255" s="91"/>
      <c r="R255" s="91"/>
      <c r="S255" s="91"/>
      <c r="T255" s="91"/>
      <c r="U255" s="91"/>
      <c r="V255" s="91"/>
      <c r="W255" s="91"/>
      <c r="X255" s="92"/>
      <c r="Y255" s="38"/>
      <c r="Z255" s="38"/>
      <c r="AA255" s="38"/>
      <c r="AB255" s="38"/>
      <c r="AC255" s="38"/>
      <c r="AD255" s="38"/>
      <c r="AE255" s="38"/>
      <c r="AT255" s="17" t="s">
        <v>153</v>
      </c>
      <c r="AU255" s="17" t="s">
        <v>87</v>
      </c>
    </row>
    <row r="256" s="2" customFormat="1">
      <c r="A256" s="38"/>
      <c r="B256" s="39"/>
      <c r="C256" s="40"/>
      <c r="D256" s="240" t="s">
        <v>155</v>
      </c>
      <c r="E256" s="40"/>
      <c r="F256" s="241" t="s">
        <v>316</v>
      </c>
      <c r="G256" s="40"/>
      <c r="H256" s="40"/>
      <c r="I256" s="237"/>
      <c r="J256" s="237"/>
      <c r="K256" s="40"/>
      <c r="L256" s="40"/>
      <c r="M256" s="44"/>
      <c r="N256" s="238"/>
      <c r="O256" s="239"/>
      <c r="P256" s="91"/>
      <c r="Q256" s="91"/>
      <c r="R256" s="91"/>
      <c r="S256" s="91"/>
      <c r="T256" s="91"/>
      <c r="U256" s="91"/>
      <c r="V256" s="91"/>
      <c r="W256" s="91"/>
      <c r="X256" s="92"/>
      <c r="Y256" s="38"/>
      <c r="Z256" s="38"/>
      <c r="AA256" s="38"/>
      <c r="AB256" s="38"/>
      <c r="AC256" s="38"/>
      <c r="AD256" s="38"/>
      <c r="AE256" s="38"/>
      <c r="AT256" s="17" t="s">
        <v>155</v>
      </c>
      <c r="AU256" s="17" t="s">
        <v>87</v>
      </c>
    </row>
    <row r="257" s="13" customFormat="1">
      <c r="A257" s="13"/>
      <c r="B257" s="242"/>
      <c r="C257" s="243"/>
      <c r="D257" s="235" t="s">
        <v>157</v>
      </c>
      <c r="E257" s="244" t="s">
        <v>1</v>
      </c>
      <c r="F257" s="245" t="s">
        <v>746</v>
      </c>
      <c r="G257" s="243"/>
      <c r="H257" s="246">
        <v>21</v>
      </c>
      <c r="I257" s="247"/>
      <c r="J257" s="247"/>
      <c r="K257" s="243"/>
      <c r="L257" s="243"/>
      <c r="M257" s="248"/>
      <c r="N257" s="249"/>
      <c r="O257" s="250"/>
      <c r="P257" s="250"/>
      <c r="Q257" s="250"/>
      <c r="R257" s="250"/>
      <c r="S257" s="250"/>
      <c r="T257" s="250"/>
      <c r="U257" s="250"/>
      <c r="V257" s="250"/>
      <c r="W257" s="250"/>
      <c r="X257" s="251"/>
      <c r="Y257" s="13"/>
      <c r="Z257" s="13"/>
      <c r="AA257" s="13"/>
      <c r="AB257" s="13"/>
      <c r="AC257" s="13"/>
      <c r="AD257" s="13"/>
      <c r="AE257" s="13"/>
      <c r="AT257" s="252" t="s">
        <v>157</v>
      </c>
      <c r="AU257" s="252" t="s">
        <v>87</v>
      </c>
      <c r="AV257" s="13" t="s">
        <v>87</v>
      </c>
      <c r="AW257" s="13" t="s">
        <v>5</v>
      </c>
      <c r="AX257" s="13" t="s">
        <v>77</v>
      </c>
      <c r="AY257" s="252" t="s">
        <v>144</v>
      </c>
    </row>
    <row r="258" s="14" customFormat="1">
      <c r="A258" s="14"/>
      <c r="B258" s="253"/>
      <c r="C258" s="254"/>
      <c r="D258" s="235" t="s">
        <v>157</v>
      </c>
      <c r="E258" s="255" t="s">
        <v>1</v>
      </c>
      <c r="F258" s="256" t="s">
        <v>159</v>
      </c>
      <c r="G258" s="254"/>
      <c r="H258" s="257">
        <v>21</v>
      </c>
      <c r="I258" s="258"/>
      <c r="J258" s="258"/>
      <c r="K258" s="254"/>
      <c r="L258" s="254"/>
      <c r="M258" s="259"/>
      <c r="N258" s="260"/>
      <c r="O258" s="261"/>
      <c r="P258" s="261"/>
      <c r="Q258" s="261"/>
      <c r="R258" s="261"/>
      <c r="S258" s="261"/>
      <c r="T258" s="261"/>
      <c r="U258" s="261"/>
      <c r="V258" s="261"/>
      <c r="W258" s="261"/>
      <c r="X258" s="262"/>
      <c r="Y258" s="14"/>
      <c r="Z258" s="14"/>
      <c r="AA258" s="14"/>
      <c r="AB258" s="14"/>
      <c r="AC258" s="14"/>
      <c r="AD258" s="14"/>
      <c r="AE258" s="14"/>
      <c r="AT258" s="263" t="s">
        <v>157</v>
      </c>
      <c r="AU258" s="263" t="s">
        <v>87</v>
      </c>
      <c r="AV258" s="14" t="s">
        <v>151</v>
      </c>
      <c r="AW258" s="14" t="s">
        <v>5</v>
      </c>
      <c r="AX258" s="14" t="s">
        <v>85</v>
      </c>
      <c r="AY258" s="263" t="s">
        <v>144</v>
      </c>
    </row>
    <row r="259" s="2" customFormat="1">
      <c r="A259" s="38"/>
      <c r="B259" s="39"/>
      <c r="C259" s="221" t="s">
        <v>319</v>
      </c>
      <c r="D259" s="221" t="s">
        <v>146</v>
      </c>
      <c r="E259" s="222" t="s">
        <v>320</v>
      </c>
      <c r="F259" s="223" t="s">
        <v>321</v>
      </c>
      <c r="G259" s="224" t="s">
        <v>216</v>
      </c>
      <c r="H259" s="225">
        <v>1.2</v>
      </c>
      <c r="I259" s="226"/>
      <c r="J259" s="226"/>
      <c r="K259" s="227">
        <f>ROUND(P259*H259,2)</f>
        <v>0</v>
      </c>
      <c r="L259" s="223" t="s">
        <v>150</v>
      </c>
      <c r="M259" s="44"/>
      <c r="N259" s="228" t="s">
        <v>1</v>
      </c>
      <c r="O259" s="229" t="s">
        <v>40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91"/>
      <c r="T259" s="231">
        <f>S259*H259</f>
        <v>0</v>
      </c>
      <c r="U259" s="231">
        <v>0</v>
      </c>
      <c r="V259" s="231">
        <f>U259*H259</f>
        <v>0</v>
      </c>
      <c r="W259" s="231">
        <v>0</v>
      </c>
      <c r="X259" s="232">
        <f>W259*H259</f>
        <v>0</v>
      </c>
      <c r="Y259" s="38"/>
      <c r="Z259" s="38"/>
      <c r="AA259" s="38"/>
      <c r="AB259" s="38"/>
      <c r="AC259" s="38"/>
      <c r="AD259" s="38"/>
      <c r="AE259" s="38"/>
      <c r="AR259" s="233" t="s">
        <v>151</v>
      </c>
      <c r="AT259" s="233" t="s">
        <v>146</v>
      </c>
      <c r="AU259" s="233" t="s">
        <v>87</v>
      </c>
      <c r="AY259" s="17" t="s">
        <v>144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7" t="s">
        <v>85</v>
      </c>
      <c r="BK259" s="234">
        <f>ROUND(P259*H259,2)</f>
        <v>0</v>
      </c>
      <c r="BL259" s="17" t="s">
        <v>151</v>
      </c>
      <c r="BM259" s="233" t="s">
        <v>747</v>
      </c>
    </row>
    <row r="260" s="2" customFormat="1">
      <c r="A260" s="38"/>
      <c r="B260" s="39"/>
      <c r="C260" s="40"/>
      <c r="D260" s="235" t="s">
        <v>153</v>
      </c>
      <c r="E260" s="40"/>
      <c r="F260" s="236" t="s">
        <v>323</v>
      </c>
      <c r="G260" s="40"/>
      <c r="H260" s="40"/>
      <c r="I260" s="237"/>
      <c r="J260" s="237"/>
      <c r="K260" s="40"/>
      <c r="L260" s="40"/>
      <c r="M260" s="44"/>
      <c r="N260" s="238"/>
      <c r="O260" s="239"/>
      <c r="P260" s="91"/>
      <c r="Q260" s="91"/>
      <c r="R260" s="91"/>
      <c r="S260" s="91"/>
      <c r="T260" s="91"/>
      <c r="U260" s="91"/>
      <c r="V260" s="91"/>
      <c r="W260" s="91"/>
      <c r="X260" s="92"/>
      <c r="Y260" s="38"/>
      <c r="Z260" s="38"/>
      <c r="AA260" s="38"/>
      <c r="AB260" s="38"/>
      <c r="AC260" s="38"/>
      <c r="AD260" s="38"/>
      <c r="AE260" s="38"/>
      <c r="AT260" s="17" t="s">
        <v>153</v>
      </c>
      <c r="AU260" s="17" t="s">
        <v>87</v>
      </c>
    </row>
    <row r="261" s="2" customFormat="1">
      <c r="A261" s="38"/>
      <c r="B261" s="39"/>
      <c r="C261" s="40"/>
      <c r="D261" s="240" t="s">
        <v>155</v>
      </c>
      <c r="E261" s="40"/>
      <c r="F261" s="241" t="s">
        <v>324</v>
      </c>
      <c r="G261" s="40"/>
      <c r="H261" s="40"/>
      <c r="I261" s="237"/>
      <c r="J261" s="237"/>
      <c r="K261" s="40"/>
      <c r="L261" s="40"/>
      <c r="M261" s="44"/>
      <c r="N261" s="238"/>
      <c r="O261" s="239"/>
      <c r="P261" s="91"/>
      <c r="Q261" s="91"/>
      <c r="R261" s="91"/>
      <c r="S261" s="91"/>
      <c r="T261" s="91"/>
      <c r="U261" s="91"/>
      <c r="V261" s="91"/>
      <c r="W261" s="91"/>
      <c r="X261" s="92"/>
      <c r="Y261" s="38"/>
      <c r="Z261" s="38"/>
      <c r="AA261" s="38"/>
      <c r="AB261" s="38"/>
      <c r="AC261" s="38"/>
      <c r="AD261" s="38"/>
      <c r="AE261" s="38"/>
      <c r="AT261" s="17" t="s">
        <v>155</v>
      </c>
      <c r="AU261" s="17" t="s">
        <v>87</v>
      </c>
    </row>
    <row r="262" s="13" customFormat="1">
      <c r="A262" s="13"/>
      <c r="B262" s="242"/>
      <c r="C262" s="243"/>
      <c r="D262" s="235" t="s">
        <v>157</v>
      </c>
      <c r="E262" s="244" t="s">
        <v>1</v>
      </c>
      <c r="F262" s="245" t="s">
        <v>748</v>
      </c>
      <c r="G262" s="243"/>
      <c r="H262" s="246">
        <v>1.2</v>
      </c>
      <c r="I262" s="247"/>
      <c r="J262" s="247"/>
      <c r="K262" s="243"/>
      <c r="L262" s="243"/>
      <c r="M262" s="248"/>
      <c r="N262" s="249"/>
      <c r="O262" s="250"/>
      <c r="P262" s="250"/>
      <c r="Q262" s="250"/>
      <c r="R262" s="250"/>
      <c r="S262" s="250"/>
      <c r="T262" s="250"/>
      <c r="U262" s="250"/>
      <c r="V262" s="250"/>
      <c r="W262" s="250"/>
      <c r="X262" s="251"/>
      <c r="Y262" s="13"/>
      <c r="Z262" s="13"/>
      <c r="AA262" s="13"/>
      <c r="AB262" s="13"/>
      <c r="AC262" s="13"/>
      <c r="AD262" s="13"/>
      <c r="AE262" s="13"/>
      <c r="AT262" s="252" t="s">
        <v>157</v>
      </c>
      <c r="AU262" s="252" t="s">
        <v>87</v>
      </c>
      <c r="AV262" s="13" t="s">
        <v>87</v>
      </c>
      <c r="AW262" s="13" t="s">
        <v>5</v>
      </c>
      <c r="AX262" s="13" t="s">
        <v>77</v>
      </c>
      <c r="AY262" s="252" t="s">
        <v>144</v>
      </c>
    </row>
    <row r="263" s="14" customFormat="1">
      <c r="A263" s="14"/>
      <c r="B263" s="253"/>
      <c r="C263" s="254"/>
      <c r="D263" s="235" t="s">
        <v>157</v>
      </c>
      <c r="E263" s="255" t="s">
        <v>1</v>
      </c>
      <c r="F263" s="256" t="s">
        <v>159</v>
      </c>
      <c r="G263" s="254"/>
      <c r="H263" s="257">
        <v>1.2</v>
      </c>
      <c r="I263" s="258"/>
      <c r="J263" s="258"/>
      <c r="K263" s="254"/>
      <c r="L263" s="254"/>
      <c r="M263" s="259"/>
      <c r="N263" s="260"/>
      <c r="O263" s="261"/>
      <c r="P263" s="261"/>
      <c r="Q263" s="261"/>
      <c r="R263" s="261"/>
      <c r="S263" s="261"/>
      <c r="T263" s="261"/>
      <c r="U263" s="261"/>
      <c r="V263" s="261"/>
      <c r="W263" s="261"/>
      <c r="X263" s="262"/>
      <c r="Y263" s="14"/>
      <c r="Z263" s="14"/>
      <c r="AA263" s="14"/>
      <c r="AB263" s="14"/>
      <c r="AC263" s="14"/>
      <c r="AD263" s="14"/>
      <c r="AE263" s="14"/>
      <c r="AT263" s="263" t="s">
        <v>157</v>
      </c>
      <c r="AU263" s="263" t="s">
        <v>87</v>
      </c>
      <c r="AV263" s="14" t="s">
        <v>151</v>
      </c>
      <c r="AW263" s="14" t="s">
        <v>5</v>
      </c>
      <c r="AX263" s="14" t="s">
        <v>85</v>
      </c>
      <c r="AY263" s="263" t="s">
        <v>144</v>
      </c>
    </row>
    <row r="264" s="12" customFormat="1" ht="22.8" customHeight="1">
      <c r="A264" s="12"/>
      <c r="B264" s="204"/>
      <c r="C264" s="205"/>
      <c r="D264" s="206" t="s">
        <v>76</v>
      </c>
      <c r="E264" s="219" t="s">
        <v>166</v>
      </c>
      <c r="F264" s="219" t="s">
        <v>328</v>
      </c>
      <c r="G264" s="205"/>
      <c r="H264" s="205"/>
      <c r="I264" s="208"/>
      <c r="J264" s="208"/>
      <c r="K264" s="220">
        <f>BK264</f>
        <v>0</v>
      </c>
      <c r="L264" s="205"/>
      <c r="M264" s="210"/>
      <c r="N264" s="211"/>
      <c r="O264" s="212"/>
      <c r="P264" s="212"/>
      <c r="Q264" s="213">
        <f>SUM(Q265:Q275)</f>
        <v>0</v>
      </c>
      <c r="R264" s="213">
        <f>SUM(R265:R275)</f>
        <v>0</v>
      </c>
      <c r="S264" s="212"/>
      <c r="T264" s="214">
        <f>SUM(T265:T275)</f>
        <v>0</v>
      </c>
      <c r="U264" s="212"/>
      <c r="V264" s="214">
        <f>SUM(V265:V275)</f>
        <v>7.8240900000000009</v>
      </c>
      <c r="W264" s="212"/>
      <c r="X264" s="215">
        <f>SUM(X265:X275)</f>
        <v>0</v>
      </c>
      <c r="Y264" s="12"/>
      <c r="Z264" s="12"/>
      <c r="AA264" s="12"/>
      <c r="AB264" s="12"/>
      <c r="AC264" s="12"/>
      <c r="AD264" s="12"/>
      <c r="AE264" s="12"/>
      <c r="AR264" s="216" t="s">
        <v>85</v>
      </c>
      <c r="AT264" s="217" t="s">
        <v>76</v>
      </c>
      <c r="AU264" s="217" t="s">
        <v>85</v>
      </c>
      <c r="AY264" s="216" t="s">
        <v>144</v>
      </c>
      <c r="BK264" s="218">
        <f>SUM(BK265:BK275)</f>
        <v>0</v>
      </c>
    </row>
    <row r="265" s="2" customFormat="1" ht="24.15" customHeight="1">
      <c r="A265" s="38"/>
      <c r="B265" s="39"/>
      <c r="C265" s="221" t="s">
        <v>329</v>
      </c>
      <c r="D265" s="221" t="s">
        <v>146</v>
      </c>
      <c r="E265" s="222" t="s">
        <v>330</v>
      </c>
      <c r="F265" s="223" t="s">
        <v>331</v>
      </c>
      <c r="G265" s="224" t="s">
        <v>202</v>
      </c>
      <c r="H265" s="225">
        <v>148</v>
      </c>
      <c r="I265" s="226"/>
      <c r="J265" s="226"/>
      <c r="K265" s="227">
        <f>ROUND(P265*H265,2)</f>
        <v>0</v>
      </c>
      <c r="L265" s="223" t="s">
        <v>1</v>
      </c>
      <c r="M265" s="44"/>
      <c r="N265" s="228" t="s">
        <v>1</v>
      </c>
      <c r="O265" s="229" t="s">
        <v>40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91"/>
      <c r="T265" s="231">
        <f>S265*H265</f>
        <v>0</v>
      </c>
      <c r="U265" s="231">
        <v>0</v>
      </c>
      <c r="V265" s="231">
        <f>U265*H265</f>
        <v>0</v>
      </c>
      <c r="W265" s="231">
        <v>0</v>
      </c>
      <c r="X265" s="232">
        <f>W265*H265</f>
        <v>0</v>
      </c>
      <c r="Y265" s="38"/>
      <c r="Z265" s="38"/>
      <c r="AA265" s="38"/>
      <c r="AB265" s="38"/>
      <c r="AC265" s="38"/>
      <c r="AD265" s="38"/>
      <c r="AE265" s="38"/>
      <c r="AR265" s="233" t="s">
        <v>332</v>
      </c>
      <c r="AT265" s="233" t="s">
        <v>146</v>
      </c>
      <c r="AU265" s="233" t="s">
        <v>87</v>
      </c>
      <c r="AY265" s="17" t="s">
        <v>144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7" t="s">
        <v>85</v>
      </c>
      <c r="BK265" s="234">
        <f>ROUND(P265*H265,2)</f>
        <v>0</v>
      </c>
      <c r="BL265" s="17" t="s">
        <v>332</v>
      </c>
      <c r="BM265" s="233" t="s">
        <v>749</v>
      </c>
    </row>
    <row r="266" s="2" customFormat="1">
      <c r="A266" s="38"/>
      <c r="B266" s="39"/>
      <c r="C266" s="40"/>
      <c r="D266" s="235" t="s">
        <v>153</v>
      </c>
      <c r="E266" s="40"/>
      <c r="F266" s="236" t="s">
        <v>334</v>
      </c>
      <c r="G266" s="40"/>
      <c r="H266" s="40"/>
      <c r="I266" s="237"/>
      <c r="J266" s="237"/>
      <c r="K266" s="40"/>
      <c r="L266" s="40"/>
      <c r="M266" s="44"/>
      <c r="N266" s="238"/>
      <c r="O266" s="239"/>
      <c r="P266" s="91"/>
      <c r="Q266" s="91"/>
      <c r="R266" s="91"/>
      <c r="S266" s="91"/>
      <c r="T266" s="91"/>
      <c r="U266" s="91"/>
      <c r="V266" s="91"/>
      <c r="W266" s="91"/>
      <c r="X266" s="92"/>
      <c r="Y266" s="38"/>
      <c r="Z266" s="38"/>
      <c r="AA266" s="38"/>
      <c r="AB266" s="38"/>
      <c r="AC266" s="38"/>
      <c r="AD266" s="38"/>
      <c r="AE266" s="38"/>
      <c r="AT266" s="17" t="s">
        <v>153</v>
      </c>
      <c r="AU266" s="17" t="s">
        <v>87</v>
      </c>
    </row>
    <row r="267" s="13" customFormat="1">
      <c r="A267" s="13"/>
      <c r="B267" s="242"/>
      <c r="C267" s="243"/>
      <c r="D267" s="235" t="s">
        <v>157</v>
      </c>
      <c r="E267" s="244" t="s">
        <v>1</v>
      </c>
      <c r="F267" s="245" t="s">
        <v>750</v>
      </c>
      <c r="G267" s="243"/>
      <c r="H267" s="246">
        <v>148</v>
      </c>
      <c r="I267" s="247"/>
      <c r="J267" s="247"/>
      <c r="K267" s="243"/>
      <c r="L267" s="243"/>
      <c r="M267" s="248"/>
      <c r="N267" s="249"/>
      <c r="O267" s="250"/>
      <c r="P267" s="250"/>
      <c r="Q267" s="250"/>
      <c r="R267" s="250"/>
      <c r="S267" s="250"/>
      <c r="T267" s="250"/>
      <c r="U267" s="250"/>
      <c r="V267" s="250"/>
      <c r="W267" s="250"/>
      <c r="X267" s="251"/>
      <c r="Y267" s="13"/>
      <c r="Z267" s="13"/>
      <c r="AA267" s="13"/>
      <c r="AB267" s="13"/>
      <c r="AC267" s="13"/>
      <c r="AD267" s="13"/>
      <c r="AE267" s="13"/>
      <c r="AT267" s="252" t="s">
        <v>157</v>
      </c>
      <c r="AU267" s="252" t="s">
        <v>87</v>
      </c>
      <c r="AV267" s="13" t="s">
        <v>87</v>
      </c>
      <c r="AW267" s="13" t="s">
        <v>5</v>
      </c>
      <c r="AX267" s="13" t="s">
        <v>77</v>
      </c>
      <c r="AY267" s="252" t="s">
        <v>144</v>
      </c>
    </row>
    <row r="268" s="14" customFormat="1">
      <c r="A268" s="14"/>
      <c r="B268" s="253"/>
      <c r="C268" s="254"/>
      <c r="D268" s="235" t="s">
        <v>157</v>
      </c>
      <c r="E268" s="255" t="s">
        <v>1</v>
      </c>
      <c r="F268" s="256" t="s">
        <v>159</v>
      </c>
      <c r="G268" s="254"/>
      <c r="H268" s="257">
        <v>148</v>
      </c>
      <c r="I268" s="258"/>
      <c r="J268" s="258"/>
      <c r="K268" s="254"/>
      <c r="L268" s="254"/>
      <c r="M268" s="259"/>
      <c r="N268" s="260"/>
      <c r="O268" s="261"/>
      <c r="P268" s="261"/>
      <c r="Q268" s="261"/>
      <c r="R268" s="261"/>
      <c r="S268" s="261"/>
      <c r="T268" s="261"/>
      <c r="U268" s="261"/>
      <c r="V268" s="261"/>
      <c r="W268" s="261"/>
      <c r="X268" s="262"/>
      <c r="Y268" s="14"/>
      <c r="Z268" s="14"/>
      <c r="AA268" s="14"/>
      <c r="AB268" s="14"/>
      <c r="AC268" s="14"/>
      <c r="AD268" s="14"/>
      <c r="AE268" s="14"/>
      <c r="AT268" s="263" t="s">
        <v>157</v>
      </c>
      <c r="AU268" s="263" t="s">
        <v>87</v>
      </c>
      <c r="AV268" s="14" t="s">
        <v>151</v>
      </c>
      <c r="AW268" s="14" t="s">
        <v>5</v>
      </c>
      <c r="AX268" s="14" t="s">
        <v>85</v>
      </c>
      <c r="AY268" s="263" t="s">
        <v>144</v>
      </c>
    </row>
    <row r="269" s="2" customFormat="1" ht="16.5" customHeight="1">
      <c r="A269" s="38"/>
      <c r="B269" s="39"/>
      <c r="C269" s="221" t="s">
        <v>336</v>
      </c>
      <c r="D269" s="221" t="s">
        <v>146</v>
      </c>
      <c r="E269" s="222" t="s">
        <v>337</v>
      </c>
      <c r="F269" s="223" t="s">
        <v>338</v>
      </c>
      <c r="G269" s="224" t="s">
        <v>216</v>
      </c>
      <c r="H269" s="225">
        <v>5.3700000000000001</v>
      </c>
      <c r="I269" s="226"/>
      <c r="J269" s="226"/>
      <c r="K269" s="227">
        <f>ROUND(P269*H269,2)</f>
        <v>0</v>
      </c>
      <c r="L269" s="223" t="s">
        <v>1</v>
      </c>
      <c r="M269" s="44"/>
      <c r="N269" s="228" t="s">
        <v>1</v>
      </c>
      <c r="O269" s="229" t="s">
        <v>40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91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38"/>
      <c r="Z269" s="38"/>
      <c r="AA269" s="38"/>
      <c r="AB269" s="38"/>
      <c r="AC269" s="38"/>
      <c r="AD269" s="38"/>
      <c r="AE269" s="38"/>
      <c r="AR269" s="233" t="s">
        <v>151</v>
      </c>
      <c r="AT269" s="233" t="s">
        <v>146</v>
      </c>
      <c r="AU269" s="233" t="s">
        <v>87</v>
      </c>
      <c r="AY269" s="17" t="s">
        <v>144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7" t="s">
        <v>85</v>
      </c>
      <c r="BK269" s="234">
        <f>ROUND(P269*H269,2)</f>
        <v>0</v>
      </c>
      <c r="BL269" s="17" t="s">
        <v>151</v>
      </c>
      <c r="BM269" s="233" t="s">
        <v>751</v>
      </c>
    </row>
    <row r="270" s="2" customFormat="1">
      <c r="A270" s="38"/>
      <c r="B270" s="39"/>
      <c r="C270" s="40"/>
      <c r="D270" s="235" t="s">
        <v>153</v>
      </c>
      <c r="E270" s="40"/>
      <c r="F270" s="236" t="s">
        <v>340</v>
      </c>
      <c r="G270" s="40"/>
      <c r="H270" s="40"/>
      <c r="I270" s="237"/>
      <c r="J270" s="237"/>
      <c r="K270" s="40"/>
      <c r="L270" s="40"/>
      <c r="M270" s="44"/>
      <c r="N270" s="238"/>
      <c r="O270" s="239"/>
      <c r="P270" s="91"/>
      <c r="Q270" s="91"/>
      <c r="R270" s="91"/>
      <c r="S270" s="91"/>
      <c r="T270" s="91"/>
      <c r="U270" s="91"/>
      <c r="V270" s="91"/>
      <c r="W270" s="91"/>
      <c r="X270" s="92"/>
      <c r="Y270" s="38"/>
      <c r="Z270" s="38"/>
      <c r="AA270" s="38"/>
      <c r="AB270" s="38"/>
      <c r="AC270" s="38"/>
      <c r="AD270" s="38"/>
      <c r="AE270" s="38"/>
      <c r="AT270" s="17" t="s">
        <v>153</v>
      </c>
      <c r="AU270" s="17" t="s">
        <v>87</v>
      </c>
    </row>
    <row r="271" s="13" customFormat="1">
      <c r="A271" s="13"/>
      <c r="B271" s="242"/>
      <c r="C271" s="243"/>
      <c r="D271" s="235" t="s">
        <v>157</v>
      </c>
      <c r="E271" s="244" t="s">
        <v>1</v>
      </c>
      <c r="F271" s="245" t="s">
        <v>752</v>
      </c>
      <c r="G271" s="243"/>
      <c r="H271" s="246">
        <v>5.3700000000000001</v>
      </c>
      <c r="I271" s="247"/>
      <c r="J271" s="247"/>
      <c r="K271" s="243"/>
      <c r="L271" s="243"/>
      <c r="M271" s="248"/>
      <c r="N271" s="249"/>
      <c r="O271" s="250"/>
      <c r="P271" s="250"/>
      <c r="Q271" s="250"/>
      <c r="R271" s="250"/>
      <c r="S271" s="250"/>
      <c r="T271" s="250"/>
      <c r="U271" s="250"/>
      <c r="V271" s="250"/>
      <c r="W271" s="250"/>
      <c r="X271" s="251"/>
      <c r="Y271" s="13"/>
      <c r="Z271" s="13"/>
      <c r="AA271" s="13"/>
      <c r="AB271" s="13"/>
      <c r="AC271" s="13"/>
      <c r="AD271" s="13"/>
      <c r="AE271" s="13"/>
      <c r="AT271" s="252" t="s">
        <v>157</v>
      </c>
      <c r="AU271" s="252" t="s">
        <v>87</v>
      </c>
      <c r="AV271" s="13" t="s">
        <v>87</v>
      </c>
      <c r="AW271" s="13" t="s">
        <v>5</v>
      </c>
      <c r="AX271" s="13" t="s">
        <v>77</v>
      </c>
      <c r="AY271" s="252" t="s">
        <v>144</v>
      </c>
    </row>
    <row r="272" s="14" customFormat="1">
      <c r="A272" s="14"/>
      <c r="B272" s="253"/>
      <c r="C272" s="254"/>
      <c r="D272" s="235" t="s">
        <v>157</v>
      </c>
      <c r="E272" s="255" t="s">
        <v>1</v>
      </c>
      <c r="F272" s="256" t="s">
        <v>159</v>
      </c>
      <c r="G272" s="254"/>
      <c r="H272" s="257">
        <v>5.3700000000000001</v>
      </c>
      <c r="I272" s="258"/>
      <c r="J272" s="258"/>
      <c r="K272" s="254"/>
      <c r="L272" s="254"/>
      <c r="M272" s="259"/>
      <c r="N272" s="260"/>
      <c r="O272" s="261"/>
      <c r="P272" s="261"/>
      <c r="Q272" s="261"/>
      <c r="R272" s="261"/>
      <c r="S272" s="261"/>
      <c r="T272" s="261"/>
      <c r="U272" s="261"/>
      <c r="V272" s="261"/>
      <c r="W272" s="261"/>
      <c r="X272" s="262"/>
      <c r="Y272" s="14"/>
      <c r="Z272" s="14"/>
      <c r="AA272" s="14"/>
      <c r="AB272" s="14"/>
      <c r="AC272" s="14"/>
      <c r="AD272" s="14"/>
      <c r="AE272" s="14"/>
      <c r="AT272" s="263" t="s">
        <v>157</v>
      </c>
      <c r="AU272" s="263" t="s">
        <v>87</v>
      </c>
      <c r="AV272" s="14" t="s">
        <v>151</v>
      </c>
      <c r="AW272" s="14" t="s">
        <v>5</v>
      </c>
      <c r="AX272" s="14" t="s">
        <v>85</v>
      </c>
      <c r="AY272" s="263" t="s">
        <v>144</v>
      </c>
    </row>
    <row r="273" s="2" customFormat="1">
      <c r="A273" s="38"/>
      <c r="B273" s="39"/>
      <c r="C273" s="276" t="s">
        <v>342</v>
      </c>
      <c r="D273" s="276" t="s">
        <v>343</v>
      </c>
      <c r="E273" s="277" t="s">
        <v>344</v>
      </c>
      <c r="F273" s="278" t="s">
        <v>345</v>
      </c>
      <c r="G273" s="279" t="s">
        <v>216</v>
      </c>
      <c r="H273" s="280">
        <v>5.3700000000000001</v>
      </c>
      <c r="I273" s="281"/>
      <c r="J273" s="282"/>
      <c r="K273" s="283">
        <f>ROUND(P273*H273,2)</f>
        <v>0</v>
      </c>
      <c r="L273" s="278" t="s">
        <v>150</v>
      </c>
      <c r="M273" s="284"/>
      <c r="N273" s="285" t="s">
        <v>1</v>
      </c>
      <c r="O273" s="229" t="s">
        <v>40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91"/>
      <c r="T273" s="231">
        <f>S273*H273</f>
        <v>0</v>
      </c>
      <c r="U273" s="231">
        <v>1.4570000000000001</v>
      </c>
      <c r="V273" s="231">
        <f>U273*H273</f>
        <v>7.8240900000000009</v>
      </c>
      <c r="W273" s="231">
        <v>0</v>
      </c>
      <c r="X273" s="232">
        <f>W273*H273</f>
        <v>0</v>
      </c>
      <c r="Y273" s="38"/>
      <c r="Z273" s="38"/>
      <c r="AA273" s="38"/>
      <c r="AB273" s="38"/>
      <c r="AC273" s="38"/>
      <c r="AD273" s="38"/>
      <c r="AE273" s="38"/>
      <c r="AR273" s="233" t="s">
        <v>199</v>
      </c>
      <c r="AT273" s="233" t="s">
        <v>343</v>
      </c>
      <c r="AU273" s="233" t="s">
        <v>87</v>
      </c>
      <c r="AY273" s="17" t="s">
        <v>144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7" t="s">
        <v>85</v>
      </c>
      <c r="BK273" s="234">
        <f>ROUND(P273*H273,2)</f>
        <v>0</v>
      </c>
      <c r="BL273" s="17" t="s">
        <v>151</v>
      </c>
      <c r="BM273" s="233" t="s">
        <v>753</v>
      </c>
    </row>
    <row r="274" s="2" customFormat="1">
      <c r="A274" s="38"/>
      <c r="B274" s="39"/>
      <c r="C274" s="40"/>
      <c r="D274" s="235" t="s">
        <v>153</v>
      </c>
      <c r="E274" s="40"/>
      <c r="F274" s="236" t="s">
        <v>345</v>
      </c>
      <c r="G274" s="40"/>
      <c r="H274" s="40"/>
      <c r="I274" s="237"/>
      <c r="J274" s="237"/>
      <c r="K274" s="40"/>
      <c r="L274" s="40"/>
      <c r="M274" s="44"/>
      <c r="N274" s="238"/>
      <c r="O274" s="239"/>
      <c r="P274" s="91"/>
      <c r="Q274" s="91"/>
      <c r="R274" s="91"/>
      <c r="S274" s="91"/>
      <c r="T274" s="91"/>
      <c r="U274" s="91"/>
      <c r="V274" s="91"/>
      <c r="W274" s="91"/>
      <c r="X274" s="92"/>
      <c r="Y274" s="38"/>
      <c r="Z274" s="38"/>
      <c r="AA274" s="38"/>
      <c r="AB274" s="38"/>
      <c r="AC274" s="38"/>
      <c r="AD274" s="38"/>
      <c r="AE274" s="38"/>
      <c r="AT274" s="17" t="s">
        <v>153</v>
      </c>
      <c r="AU274" s="17" t="s">
        <v>87</v>
      </c>
    </row>
    <row r="275" s="13" customFormat="1">
      <c r="A275" s="13"/>
      <c r="B275" s="242"/>
      <c r="C275" s="243"/>
      <c r="D275" s="235" t="s">
        <v>157</v>
      </c>
      <c r="E275" s="244" t="s">
        <v>1</v>
      </c>
      <c r="F275" s="245" t="s">
        <v>752</v>
      </c>
      <c r="G275" s="243"/>
      <c r="H275" s="246">
        <v>5.3700000000000001</v>
      </c>
      <c r="I275" s="247"/>
      <c r="J275" s="247"/>
      <c r="K275" s="243"/>
      <c r="L275" s="243"/>
      <c r="M275" s="248"/>
      <c r="N275" s="249"/>
      <c r="O275" s="250"/>
      <c r="P275" s="250"/>
      <c r="Q275" s="250"/>
      <c r="R275" s="250"/>
      <c r="S275" s="250"/>
      <c r="T275" s="250"/>
      <c r="U275" s="250"/>
      <c r="V275" s="250"/>
      <c r="W275" s="250"/>
      <c r="X275" s="251"/>
      <c r="Y275" s="13"/>
      <c r="Z275" s="13"/>
      <c r="AA275" s="13"/>
      <c r="AB275" s="13"/>
      <c r="AC275" s="13"/>
      <c r="AD275" s="13"/>
      <c r="AE275" s="13"/>
      <c r="AT275" s="252" t="s">
        <v>157</v>
      </c>
      <c r="AU275" s="252" t="s">
        <v>87</v>
      </c>
      <c r="AV275" s="13" t="s">
        <v>87</v>
      </c>
      <c r="AW275" s="13" t="s">
        <v>5</v>
      </c>
      <c r="AX275" s="13" t="s">
        <v>85</v>
      </c>
      <c r="AY275" s="252" t="s">
        <v>144</v>
      </c>
    </row>
    <row r="276" s="12" customFormat="1" ht="22.8" customHeight="1">
      <c r="A276" s="12"/>
      <c r="B276" s="204"/>
      <c r="C276" s="205"/>
      <c r="D276" s="206" t="s">
        <v>76</v>
      </c>
      <c r="E276" s="219" t="s">
        <v>151</v>
      </c>
      <c r="F276" s="219" t="s">
        <v>348</v>
      </c>
      <c r="G276" s="205"/>
      <c r="H276" s="205"/>
      <c r="I276" s="208"/>
      <c r="J276" s="208"/>
      <c r="K276" s="220">
        <f>BK276</f>
        <v>0</v>
      </c>
      <c r="L276" s="205"/>
      <c r="M276" s="210"/>
      <c r="N276" s="211"/>
      <c r="O276" s="212"/>
      <c r="P276" s="212"/>
      <c r="Q276" s="213">
        <f>SUM(Q277:Q289)</f>
        <v>0</v>
      </c>
      <c r="R276" s="213">
        <f>SUM(R277:R289)</f>
        <v>0</v>
      </c>
      <c r="S276" s="212"/>
      <c r="T276" s="214">
        <f>SUM(T277:T289)</f>
        <v>0</v>
      </c>
      <c r="U276" s="212"/>
      <c r="V276" s="214">
        <f>SUM(V277:V289)</f>
        <v>69.691197080000009</v>
      </c>
      <c r="W276" s="212"/>
      <c r="X276" s="215">
        <f>SUM(X277:X289)</f>
        <v>0</v>
      </c>
      <c r="Y276" s="12"/>
      <c r="Z276" s="12"/>
      <c r="AA276" s="12"/>
      <c r="AB276" s="12"/>
      <c r="AC276" s="12"/>
      <c r="AD276" s="12"/>
      <c r="AE276" s="12"/>
      <c r="AR276" s="216" t="s">
        <v>85</v>
      </c>
      <c r="AT276" s="217" t="s">
        <v>76</v>
      </c>
      <c r="AU276" s="217" t="s">
        <v>85</v>
      </c>
      <c r="AY276" s="216" t="s">
        <v>144</v>
      </c>
      <c r="BK276" s="218">
        <f>SUM(BK277:BK289)</f>
        <v>0</v>
      </c>
    </row>
    <row r="277" s="2" customFormat="1" ht="24.15" customHeight="1">
      <c r="A277" s="38"/>
      <c r="B277" s="39"/>
      <c r="C277" s="221" t="s">
        <v>349</v>
      </c>
      <c r="D277" s="221" t="s">
        <v>146</v>
      </c>
      <c r="E277" s="222" t="s">
        <v>350</v>
      </c>
      <c r="F277" s="223" t="s">
        <v>351</v>
      </c>
      <c r="G277" s="224" t="s">
        <v>216</v>
      </c>
      <c r="H277" s="225">
        <v>5.5</v>
      </c>
      <c r="I277" s="226"/>
      <c r="J277" s="226"/>
      <c r="K277" s="227">
        <f>ROUND(P277*H277,2)</f>
        <v>0</v>
      </c>
      <c r="L277" s="223" t="s">
        <v>1</v>
      </c>
      <c r="M277" s="44"/>
      <c r="N277" s="228" t="s">
        <v>1</v>
      </c>
      <c r="O277" s="229" t="s">
        <v>40</v>
      </c>
      <c r="P277" s="230">
        <f>I277+J277</f>
        <v>0</v>
      </c>
      <c r="Q277" s="230">
        <f>ROUND(I277*H277,2)</f>
        <v>0</v>
      </c>
      <c r="R277" s="230">
        <f>ROUND(J277*H277,2)</f>
        <v>0</v>
      </c>
      <c r="S277" s="91"/>
      <c r="T277" s="231">
        <f>S277*H277</f>
        <v>0</v>
      </c>
      <c r="U277" s="231">
        <v>1.8907700000000001</v>
      </c>
      <c r="V277" s="231">
        <f>U277*H277</f>
        <v>10.399235000000001</v>
      </c>
      <c r="W277" s="231">
        <v>0</v>
      </c>
      <c r="X277" s="232">
        <f>W277*H277</f>
        <v>0</v>
      </c>
      <c r="Y277" s="38"/>
      <c r="Z277" s="38"/>
      <c r="AA277" s="38"/>
      <c r="AB277" s="38"/>
      <c r="AC277" s="38"/>
      <c r="AD277" s="38"/>
      <c r="AE277" s="38"/>
      <c r="AR277" s="233" t="s">
        <v>151</v>
      </c>
      <c r="AT277" s="233" t="s">
        <v>146</v>
      </c>
      <c r="AU277" s="233" t="s">
        <v>87</v>
      </c>
      <c r="AY277" s="17" t="s">
        <v>144</v>
      </c>
      <c r="BE277" s="234">
        <f>IF(O277="základní",K277,0)</f>
        <v>0</v>
      </c>
      <c r="BF277" s="234">
        <f>IF(O277="snížená",K277,0)</f>
        <v>0</v>
      </c>
      <c r="BG277" s="234">
        <f>IF(O277="zákl. přenesená",K277,0)</f>
        <v>0</v>
      </c>
      <c r="BH277" s="234">
        <f>IF(O277="sníž. přenesená",K277,0)</f>
        <v>0</v>
      </c>
      <c r="BI277" s="234">
        <f>IF(O277="nulová",K277,0)</f>
        <v>0</v>
      </c>
      <c r="BJ277" s="17" t="s">
        <v>85</v>
      </c>
      <c r="BK277" s="234">
        <f>ROUND(P277*H277,2)</f>
        <v>0</v>
      </c>
      <c r="BL277" s="17" t="s">
        <v>151</v>
      </c>
      <c r="BM277" s="233" t="s">
        <v>754</v>
      </c>
    </row>
    <row r="278" s="2" customFormat="1">
      <c r="A278" s="38"/>
      <c r="B278" s="39"/>
      <c r="C278" s="40"/>
      <c r="D278" s="235" t="s">
        <v>153</v>
      </c>
      <c r="E278" s="40"/>
      <c r="F278" s="236" t="s">
        <v>351</v>
      </c>
      <c r="G278" s="40"/>
      <c r="H278" s="40"/>
      <c r="I278" s="237"/>
      <c r="J278" s="237"/>
      <c r="K278" s="40"/>
      <c r="L278" s="40"/>
      <c r="M278" s="44"/>
      <c r="N278" s="238"/>
      <c r="O278" s="239"/>
      <c r="P278" s="91"/>
      <c r="Q278" s="91"/>
      <c r="R278" s="91"/>
      <c r="S278" s="91"/>
      <c r="T278" s="91"/>
      <c r="U278" s="91"/>
      <c r="V278" s="91"/>
      <c r="W278" s="91"/>
      <c r="X278" s="92"/>
      <c r="Y278" s="38"/>
      <c r="Z278" s="38"/>
      <c r="AA278" s="38"/>
      <c r="AB278" s="38"/>
      <c r="AC278" s="38"/>
      <c r="AD278" s="38"/>
      <c r="AE278" s="38"/>
      <c r="AT278" s="17" t="s">
        <v>153</v>
      </c>
      <c r="AU278" s="17" t="s">
        <v>87</v>
      </c>
    </row>
    <row r="279" s="13" customFormat="1">
      <c r="A279" s="13"/>
      <c r="B279" s="242"/>
      <c r="C279" s="243"/>
      <c r="D279" s="235" t="s">
        <v>157</v>
      </c>
      <c r="E279" s="244" t="s">
        <v>1</v>
      </c>
      <c r="F279" s="245" t="s">
        <v>755</v>
      </c>
      <c r="G279" s="243"/>
      <c r="H279" s="246">
        <v>3.8999999999999999</v>
      </c>
      <c r="I279" s="247"/>
      <c r="J279" s="247"/>
      <c r="K279" s="243"/>
      <c r="L279" s="243"/>
      <c r="M279" s="248"/>
      <c r="N279" s="249"/>
      <c r="O279" s="250"/>
      <c r="P279" s="250"/>
      <c r="Q279" s="250"/>
      <c r="R279" s="250"/>
      <c r="S279" s="250"/>
      <c r="T279" s="250"/>
      <c r="U279" s="250"/>
      <c r="V279" s="250"/>
      <c r="W279" s="250"/>
      <c r="X279" s="251"/>
      <c r="Y279" s="13"/>
      <c r="Z279" s="13"/>
      <c r="AA279" s="13"/>
      <c r="AB279" s="13"/>
      <c r="AC279" s="13"/>
      <c r="AD279" s="13"/>
      <c r="AE279" s="13"/>
      <c r="AT279" s="252" t="s">
        <v>157</v>
      </c>
      <c r="AU279" s="252" t="s">
        <v>87</v>
      </c>
      <c r="AV279" s="13" t="s">
        <v>87</v>
      </c>
      <c r="AW279" s="13" t="s">
        <v>5</v>
      </c>
      <c r="AX279" s="13" t="s">
        <v>77</v>
      </c>
      <c r="AY279" s="252" t="s">
        <v>144</v>
      </c>
    </row>
    <row r="280" s="13" customFormat="1">
      <c r="A280" s="13"/>
      <c r="B280" s="242"/>
      <c r="C280" s="243"/>
      <c r="D280" s="235" t="s">
        <v>157</v>
      </c>
      <c r="E280" s="244" t="s">
        <v>1</v>
      </c>
      <c r="F280" s="245" t="s">
        <v>756</v>
      </c>
      <c r="G280" s="243"/>
      <c r="H280" s="246">
        <v>1.6000000000000001</v>
      </c>
      <c r="I280" s="247"/>
      <c r="J280" s="247"/>
      <c r="K280" s="243"/>
      <c r="L280" s="243"/>
      <c r="M280" s="248"/>
      <c r="N280" s="249"/>
      <c r="O280" s="250"/>
      <c r="P280" s="250"/>
      <c r="Q280" s="250"/>
      <c r="R280" s="250"/>
      <c r="S280" s="250"/>
      <c r="T280" s="250"/>
      <c r="U280" s="250"/>
      <c r="V280" s="250"/>
      <c r="W280" s="250"/>
      <c r="X280" s="251"/>
      <c r="Y280" s="13"/>
      <c r="Z280" s="13"/>
      <c r="AA280" s="13"/>
      <c r="AB280" s="13"/>
      <c r="AC280" s="13"/>
      <c r="AD280" s="13"/>
      <c r="AE280" s="13"/>
      <c r="AT280" s="252" t="s">
        <v>157</v>
      </c>
      <c r="AU280" s="252" t="s">
        <v>87</v>
      </c>
      <c r="AV280" s="13" t="s">
        <v>87</v>
      </c>
      <c r="AW280" s="13" t="s">
        <v>5</v>
      </c>
      <c r="AX280" s="13" t="s">
        <v>77</v>
      </c>
      <c r="AY280" s="252" t="s">
        <v>144</v>
      </c>
    </row>
    <row r="281" s="14" customFormat="1">
      <c r="A281" s="14"/>
      <c r="B281" s="253"/>
      <c r="C281" s="254"/>
      <c r="D281" s="235" t="s">
        <v>157</v>
      </c>
      <c r="E281" s="255" t="s">
        <v>1</v>
      </c>
      <c r="F281" s="256" t="s">
        <v>159</v>
      </c>
      <c r="G281" s="254"/>
      <c r="H281" s="257">
        <v>5.5</v>
      </c>
      <c r="I281" s="258"/>
      <c r="J281" s="258"/>
      <c r="K281" s="254"/>
      <c r="L281" s="254"/>
      <c r="M281" s="259"/>
      <c r="N281" s="260"/>
      <c r="O281" s="261"/>
      <c r="P281" s="261"/>
      <c r="Q281" s="261"/>
      <c r="R281" s="261"/>
      <c r="S281" s="261"/>
      <c r="T281" s="261"/>
      <c r="U281" s="261"/>
      <c r="V281" s="261"/>
      <c r="W281" s="261"/>
      <c r="X281" s="262"/>
      <c r="Y281" s="14"/>
      <c r="Z281" s="14"/>
      <c r="AA281" s="14"/>
      <c r="AB281" s="14"/>
      <c r="AC281" s="14"/>
      <c r="AD281" s="14"/>
      <c r="AE281" s="14"/>
      <c r="AT281" s="263" t="s">
        <v>157</v>
      </c>
      <c r="AU281" s="263" t="s">
        <v>87</v>
      </c>
      <c r="AV281" s="14" t="s">
        <v>151</v>
      </c>
      <c r="AW281" s="14" t="s">
        <v>5</v>
      </c>
      <c r="AX281" s="14" t="s">
        <v>85</v>
      </c>
      <c r="AY281" s="263" t="s">
        <v>144</v>
      </c>
    </row>
    <row r="282" s="2" customFormat="1" ht="24.15" customHeight="1">
      <c r="A282" s="38"/>
      <c r="B282" s="39"/>
      <c r="C282" s="276" t="s">
        <v>354</v>
      </c>
      <c r="D282" s="276" t="s">
        <v>343</v>
      </c>
      <c r="E282" s="277" t="s">
        <v>355</v>
      </c>
      <c r="F282" s="278" t="s">
        <v>358</v>
      </c>
      <c r="G282" s="279" t="s">
        <v>286</v>
      </c>
      <c r="H282" s="280">
        <v>59.280000000000001</v>
      </c>
      <c r="I282" s="281"/>
      <c r="J282" s="282"/>
      <c r="K282" s="283">
        <f>ROUND(P282*H282,2)</f>
        <v>0</v>
      </c>
      <c r="L282" s="278" t="s">
        <v>150</v>
      </c>
      <c r="M282" s="284"/>
      <c r="N282" s="285" t="s">
        <v>1</v>
      </c>
      <c r="O282" s="229" t="s">
        <v>40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91"/>
      <c r="T282" s="231">
        <f>S282*H282</f>
        <v>0</v>
      </c>
      <c r="U282" s="231">
        <v>1</v>
      </c>
      <c r="V282" s="231">
        <f>U282*H282</f>
        <v>59.280000000000001</v>
      </c>
      <c r="W282" s="231">
        <v>0</v>
      </c>
      <c r="X282" s="232">
        <f>W282*H282</f>
        <v>0</v>
      </c>
      <c r="Y282" s="38"/>
      <c r="Z282" s="38"/>
      <c r="AA282" s="38"/>
      <c r="AB282" s="38"/>
      <c r="AC282" s="38"/>
      <c r="AD282" s="38"/>
      <c r="AE282" s="38"/>
      <c r="AR282" s="233" t="s">
        <v>199</v>
      </c>
      <c r="AT282" s="233" t="s">
        <v>343</v>
      </c>
      <c r="AU282" s="233" t="s">
        <v>87</v>
      </c>
      <c r="AY282" s="17" t="s">
        <v>144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7" t="s">
        <v>85</v>
      </c>
      <c r="BK282" s="234">
        <f>ROUND(P282*H282,2)</f>
        <v>0</v>
      </c>
      <c r="BL282" s="17" t="s">
        <v>151</v>
      </c>
      <c r="BM282" s="233" t="s">
        <v>757</v>
      </c>
    </row>
    <row r="283" s="2" customFormat="1">
      <c r="A283" s="38"/>
      <c r="B283" s="39"/>
      <c r="C283" s="40"/>
      <c r="D283" s="235" t="s">
        <v>153</v>
      </c>
      <c r="E283" s="40"/>
      <c r="F283" s="236" t="s">
        <v>358</v>
      </c>
      <c r="G283" s="40"/>
      <c r="H283" s="40"/>
      <c r="I283" s="237"/>
      <c r="J283" s="237"/>
      <c r="K283" s="40"/>
      <c r="L283" s="40"/>
      <c r="M283" s="44"/>
      <c r="N283" s="238"/>
      <c r="O283" s="239"/>
      <c r="P283" s="91"/>
      <c r="Q283" s="91"/>
      <c r="R283" s="91"/>
      <c r="S283" s="91"/>
      <c r="T283" s="91"/>
      <c r="U283" s="91"/>
      <c r="V283" s="91"/>
      <c r="W283" s="91"/>
      <c r="X283" s="92"/>
      <c r="Y283" s="38"/>
      <c r="Z283" s="38"/>
      <c r="AA283" s="38"/>
      <c r="AB283" s="38"/>
      <c r="AC283" s="38"/>
      <c r="AD283" s="38"/>
      <c r="AE283" s="38"/>
      <c r="AT283" s="17" t="s">
        <v>153</v>
      </c>
      <c r="AU283" s="17" t="s">
        <v>87</v>
      </c>
    </row>
    <row r="284" s="13" customFormat="1">
      <c r="A284" s="13"/>
      <c r="B284" s="242"/>
      <c r="C284" s="243"/>
      <c r="D284" s="235" t="s">
        <v>157</v>
      </c>
      <c r="E284" s="244" t="s">
        <v>1</v>
      </c>
      <c r="F284" s="245" t="s">
        <v>758</v>
      </c>
      <c r="G284" s="243"/>
      <c r="H284" s="246">
        <v>59.280000000000001</v>
      </c>
      <c r="I284" s="247"/>
      <c r="J284" s="247"/>
      <c r="K284" s="243"/>
      <c r="L284" s="243"/>
      <c r="M284" s="248"/>
      <c r="N284" s="249"/>
      <c r="O284" s="250"/>
      <c r="P284" s="250"/>
      <c r="Q284" s="250"/>
      <c r="R284" s="250"/>
      <c r="S284" s="250"/>
      <c r="T284" s="250"/>
      <c r="U284" s="250"/>
      <c r="V284" s="250"/>
      <c r="W284" s="250"/>
      <c r="X284" s="251"/>
      <c r="Y284" s="13"/>
      <c r="Z284" s="13"/>
      <c r="AA284" s="13"/>
      <c r="AB284" s="13"/>
      <c r="AC284" s="13"/>
      <c r="AD284" s="13"/>
      <c r="AE284" s="13"/>
      <c r="AT284" s="252" t="s">
        <v>157</v>
      </c>
      <c r="AU284" s="252" t="s">
        <v>87</v>
      </c>
      <c r="AV284" s="13" t="s">
        <v>87</v>
      </c>
      <c r="AW284" s="13" t="s">
        <v>5</v>
      </c>
      <c r="AX284" s="13" t="s">
        <v>77</v>
      </c>
      <c r="AY284" s="252" t="s">
        <v>144</v>
      </c>
    </row>
    <row r="285" s="14" customFormat="1">
      <c r="A285" s="14"/>
      <c r="B285" s="253"/>
      <c r="C285" s="254"/>
      <c r="D285" s="235" t="s">
        <v>157</v>
      </c>
      <c r="E285" s="255" t="s">
        <v>1</v>
      </c>
      <c r="F285" s="256" t="s">
        <v>159</v>
      </c>
      <c r="G285" s="254"/>
      <c r="H285" s="257">
        <v>59.280000000000001</v>
      </c>
      <c r="I285" s="258"/>
      <c r="J285" s="258"/>
      <c r="K285" s="254"/>
      <c r="L285" s="254"/>
      <c r="M285" s="259"/>
      <c r="N285" s="260"/>
      <c r="O285" s="261"/>
      <c r="P285" s="261"/>
      <c r="Q285" s="261"/>
      <c r="R285" s="261"/>
      <c r="S285" s="261"/>
      <c r="T285" s="261"/>
      <c r="U285" s="261"/>
      <c r="V285" s="261"/>
      <c r="W285" s="261"/>
      <c r="X285" s="262"/>
      <c r="Y285" s="14"/>
      <c r="Z285" s="14"/>
      <c r="AA285" s="14"/>
      <c r="AB285" s="14"/>
      <c r="AC285" s="14"/>
      <c r="AD285" s="14"/>
      <c r="AE285" s="14"/>
      <c r="AT285" s="263" t="s">
        <v>157</v>
      </c>
      <c r="AU285" s="263" t="s">
        <v>87</v>
      </c>
      <c r="AV285" s="14" t="s">
        <v>151</v>
      </c>
      <c r="AW285" s="14" t="s">
        <v>5</v>
      </c>
      <c r="AX285" s="14" t="s">
        <v>85</v>
      </c>
      <c r="AY285" s="263" t="s">
        <v>144</v>
      </c>
    </row>
    <row r="286" s="2" customFormat="1" ht="24.15" customHeight="1">
      <c r="A286" s="38"/>
      <c r="B286" s="39"/>
      <c r="C286" s="221" t="s">
        <v>359</v>
      </c>
      <c r="D286" s="221" t="s">
        <v>146</v>
      </c>
      <c r="E286" s="222" t="s">
        <v>360</v>
      </c>
      <c r="F286" s="223" t="s">
        <v>361</v>
      </c>
      <c r="G286" s="224" t="s">
        <v>180</v>
      </c>
      <c r="H286" s="225">
        <v>1.8720000000000001</v>
      </c>
      <c r="I286" s="226"/>
      <c r="J286" s="226"/>
      <c r="K286" s="227">
        <f>ROUND(P286*H286,2)</f>
        <v>0</v>
      </c>
      <c r="L286" s="223" t="s">
        <v>1</v>
      </c>
      <c r="M286" s="44"/>
      <c r="N286" s="228" t="s">
        <v>1</v>
      </c>
      <c r="O286" s="229" t="s">
        <v>40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91"/>
      <c r="T286" s="231">
        <f>S286*H286</f>
        <v>0</v>
      </c>
      <c r="U286" s="231">
        <v>0.0063899999999999998</v>
      </c>
      <c r="V286" s="231">
        <f>U286*H286</f>
        <v>0.01196208</v>
      </c>
      <c r="W286" s="231">
        <v>0</v>
      </c>
      <c r="X286" s="232">
        <f>W286*H286</f>
        <v>0</v>
      </c>
      <c r="Y286" s="38"/>
      <c r="Z286" s="38"/>
      <c r="AA286" s="38"/>
      <c r="AB286" s="38"/>
      <c r="AC286" s="38"/>
      <c r="AD286" s="38"/>
      <c r="AE286" s="38"/>
      <c r="AR286" s="233" t="s">
        <v>151</v>
      </c>
      <c r="AT286" s="233" t="s">
        <v>146</v>
      </c>
      <c r="AU286" s="233" t="s">
        <v>87</v>
      </c>
      <c r="AY286" s="17" t="s">
        <v>144</v>
      </c>
      <c r="BE286" s="234">
        <f>IF(O286="základní",K286,0)</f>
        <v>0</v>
      </c>
      <c r="BF286" s="234">
        <f>IF(O286="snížená",K286,0)</f>
        <v>0</v>
      </c>
      <c r="BG286" s="234">
        <f>IF(O286="zákl. přenesená",K286,0)</f>
        <v>0</v>
      </c>
      <c r="BH286" s="234">
        <f>IF(O286="sníž. přenesená",K286,0)</f>
        <v>0</v>
      </c>
      <c r="BI286" s="234">
        <f>IF(O286="nulová",K286,0)</f>
        <v>0</v>
      </c>
      <c r="BJ286" s="17" t="s">
        <v>85</v>
      </c>
      <c r="BK286" s="234">
        <f>ROUND(P286*H286,2)</f>
        <v>0</v>
      </c>
      <c r="BL286" s="17" t="s">
        <v>151</v>
      </c>
      <c r="BM286" s="233" t="s">
        <v>759</v>
      </c>
    </row>
    <row r="287" s="2" customFormat="1">
      <c r="A287" s="38"/>
      <c r="B287" s="39"/>
      <c r="C287" s="40"/>
      <c r="D287" s="235" t="s">
        <v>153</v>
      </c>
      <c r="E287" s="40"/>
      <c r="F287" s="236" t="s">
        <v>363</v>
      </c>
      <c r="G287" s="40"/>
      <c r="H287" s="40"/>
      <c r="I287" s="237"/>
      <c r="J287" s="237"/>
      <c r="K287" s="40"/>
      <c r="L287" s="40"/>
      <c r="M287" s="44"/>
      <c r="N287" s="238"/>
      <c r="O287" s="239"/>
      <c r="P287" s="91"/>
      <c r="Q287" s="91"/>
      <c r="R287" s="91"/>
      <c r="S287" s="91"/>
      <c r="T287" s="91"/>
      <c r="U287" s="91"/>
      <c r="V287" s="91"/>
      <c r="W287" s="91"/>
      <c r="X287" s="92"/>
      <c r="Y287" s="38"/>
      <c r="Z287" s="38"/>
      <c r="AA287" s="38"/>
      <c r="AB287" s="38"/>
      <c r="AC287" s="38"/>
      <c r="AD287" s="38"/>
      <c r="AE287" s="38"/>
      <c r="AT287" s="17" t="s">
        <v>153</v>
      </c>
      <c r="AU287" s="17" t="s">
        <v>87</v>
      </c>
    </row>
    <row r="288" s="13" customFormat="1">
      <c r="A288" s="13"/>
      <c r="B288" s="242"/>
      <c r="C288" s="243"/>
      <c r="D288" s="235" t="s">
        <v>157</v>
      </c>
      <c r="E288" s="244" t="s">
        <v>1</v>
      </c>
      <c r="F288" s="245" t="s">
        <v>760</v>
      </c>
      <c r="G288" s="243"/>
      <c r="H288" s="246">
        <v>1.8720000000000001</v>
      </c>
      <c r="I288" s="247"/>
      <c r="J288" s="247"/>
      <c r="K288" s="243"/>
      <c r="L288" s="243"/>
      <c r="M288" s="248"/>
      <c r="N288" s="249"/>
      <c r="O288" s="250"/>
      <c r="P288" s="250"/>
      <c r="Q288" s="250"/>
      <c r="R288" s="250"/>
      <c r="S288" s="250"/>
      <c r="T288" s="250"/>
      <c r="U288" s="250"/>
      <c r="V288" s="250"/>
      <c r="W288" s="250"/>
      <c r="X288" s="251"/>
      <c r="Y288" s="13"/>
      <c r="Z288" s="13"/>
      <c r="AA288" s="13"/>
      <c r="AB288" s="13"/>
      <c r="AC288" s="13"/>
      <c r="AD288" s="13"/>
      <c r="AE288" s="13"/>
      <c r="AT288" s="252" t="s">
        <v>157</v>
      </c>
      <c r="AU288" s="252" t="s">
        <v>87</v>
      </c>
      <c r="AV288" s="13" t="s">
        <v>87</v>
      </c>
      <c r="AW288" s="13" t="s">
        <v>5</v>
      </c>
      <c r="AX288" s="13" t="s">
        <v>77</v>
      </c>
      <c r="AY288" s="252" t="s">
        <v>144</v>
      </c>
    </row>
    <row r="289" s="14" customFormat="1">
      <c r="A289" s="14"/>
      <c r="B289" s="253"/>
      <c r="C289" s="254"/>
      <c r="D289" s="235" t="s">
        <v>157</v>
      </c>
      <c r="E289" s="255" t="s">
        <v>1</v>
      </c>
      <c r="F289" s="256" t="s">
        <v>159</v>
      </c>
      <c r="G289" s="254"/>
      <c r="H289" s="257">
        <v>1.8720000000000001</v>
      </c>
      <c r="I289" s="258"/>
      <c r="J289" s="258"/>
      <c r="K289" s="254"/>
      <c r="L289" s="254"/>
      <c r="M289" s="259"/>
      <c r="N289" s="260"/>
      <c r="O289" s="261"/>
      <c r="P289" s="261"/>
      <c r="Q289" s="261"/>
      <c r="R289" s="261"/>
      <c r="S289" s="261"/>
      <c r="T289" s="261"/>
      <c r="U289" s="261"/>
      <c r="V289" s="261"/>
      <c r="W289" s="261"/>
      <c r="X289" s="262"/>
      <c r="Y289" s="14"/>
      <c r="Z289" s="14"/>
      <c r="AA289" s="14"/>
      <c r="AB289" s="14"/>
      <c r="AC289" s="14"/>
      <c r="AD289" s="14"/>
      <c r="AE289" s="14"/>
      <c r="AT289" s="263" t="s">
        <v>157</v>
      </c>
      <c r="AU289" s="263" t="s">
        <v>87</v>
      </c>
      <c r="AV289" s="14" t="s">
        <v>151</v>
      </c>
      <c r="AW289" s="14" t="s">
        <v>5</v>
      </c>
      <c r="AX289" s="14" t="s">
        <v>85</v>
      </c>
      <c r="AY289" s="263" t="s">
        <v>144</v>
      </c>
    </row>
    <row r="290" s="12" customFormat="1" ht="22.8" customHeight="1">
      <c r="A290" s="12"/>
      <c r="B290" s="204"/>
      <c r="C290" s="205"/>
      <c r="D290" s="206" t="s">
        <v>76</v>
      </c>
      <c r="E290" s="219" t="s">
        <v>177</v>
      </c>
      <c r="F290" s="219" t="s">
        <v>367</v>
      </c>
      <c r="G290" s="205"/>
      <c r="H290" s="205"/>
      <c r="I290" s="208"/>
      <c r="J290" s="208"/>
      <c r="K290" s="220">
        <f>BK290</f>
        <v>0</v>
      </c>
      <c r="L290" s="205"/>
      <c r="M290" s="210"/>
      <c r="N290" s="211"/>
      <c r="O290" s="212"/>
      <c r="P290" s="212"/>
      <c r="Q290" s="213">
        <v>0</v>
      </c>
      <c r="R290" s="213">
        <v>0</v>
      </c>
      <c r="S290" s="212"/>
      <c r="T290" s="214">
        <v>0</v>
      </c>
      <c r="U290" s="212"/>
      <c r="V290" s="214">
        <v>0</v>
      </c>
      <c r="W290" s="212"/>
      <c r="X290" s="215">
        <v>0</v>
      </c>
      <c r="Y290" s="12"/>
      <c r="Z290" s="12"/>
      <c r="AA290" s="12"/>
      <c r="AB290" s="12"/>
      <c r="AC290" s="12"/>
      <c r="AD290" s="12"/>
      <c r="AE290" s="12"/>
      <c r="AR290" s="216" t="s">
        <v>85</v>
      </c>
      <c r="AT290" s="217" t="s">
        <v>76</v>
      </c>
      <c r="AU290" s="217" t="s">
        <v>85</v>
      </c>
      <c r="AY290" s="216" t="s">
        <v>144</v>
      </c>
      <c r="BK290" s="218">
        <v>0</v>
      </c>
    </row>
    <row r="291" s="12" customFormat="1" ht="22.8" customHeight="1">
      <c r="A291" s="12"/>
      <c r="B291" s="204"/>
      <c r="C291" s="205"/>
      <c r="D291" s="206" t="s">
        <v>76</v>
      </c>
      <c r="E291" s="219" t="s">
        <v>199</v>
      </c>
      <c r="F291" s="219" t="s">
        <v>368</v>
      </c>
      <c r="G291" s="205"/>
      <c r="H291" s="205"/>
      <c r="I291" s="208"/>
      <c r="J291" s="208"/>
      <c r="K291" s="220">
        <f>BK291</f>
        <v>0</v>
      </c>
      <c r="L291" s="205"/>
      <c r="M291" s="210"/>
      <c r="N291" s="211"/>
      <c r="O291" s="212"/>
      <c r="P291" s="212"/>
      <c r="Q291" s="213">
        <f>SUM(Q292:Q337)</f>
        <v>0</v>
      </c>
      <c r="R291" s="213">
        <f>SUM(R292:R337)</f>
        <v>0</v>
      </c>
      <c r="S291" s="212"/>
      <c r="T291" s="214">
        <f>SUM(T292:T337)</f>
        <v>0</v>
      </c>
      <c r="U291" s="212"/>
      <c r="V291" s="214">
        <f>SUM(V292:V337)</f>
        <v>2.5595299999999996</v>
      </c>
      <c r="W291" s="212"/>
      <c r="X291" s="215">
        <f>SUM(X292:X337)</f>
        <v>0</v>
      </c>
      <c r="Y291" s="12"/>
      <c r="Z291" s="12"/>
      <c r="AA291" s="12"/>
      <c r="AB291" s="12"/>
      <c r="AC291" s="12"/>
      <c r="AD291" s="12"/>
      <c r="AE291" s="12"/>
      <c r="AR291" s="216" t="s">
        <v>85</v>
      </c>
      <c r="AT291" s="217" t="s">
        <v>76</v>
      </c>
      <c r="AU291" s="217" t="s">
        <v>85</v>
      </c>
      <c r="AY291" s="216" t="s">
        <v>144</v>
      </c>
      <c r="BK291" s="218">
        <f>SUM(BK292:BK337)</f>
        <v>0</v>
      </c>
    </row>
    <row r="292" s="2" customFormat="1" ht="16.5" customHeight="1">
      <c r="A292" s="38"/>
      <c r="B292" s="39"/>
      <c r="C292" s="276" t="s">
        <v>369</v>
      </c>
      <c r="D292" s="276" t="s">
        <v>343</v>
      </c>
      <c r="E292" s="277" t="s">
        <v>490</v>
      </c>
      <c r="F292" s="278" t="s">
        <v>494</v>
      </c>
      <c r="G292" s="279" t="s">
        <v>492</v>
      </c>
      <c r="H292" s="280">
        <v>6</v>
      </c>
      <c r="I292" s="281"/>
      <c r="J292" s="282"/>
      <c r="K292" s="283">
        <f>ROUND(P292*H292,2)</f>
        <v>0</v>
      </c>
      <c r="L292" s="278" t="s">
        <v>1</v>
      </c>
      <c r="M292" s="284"/>
      <c r="N292" s="285" t="s">
        <v>1</v>
      </c>
      <c r="O292" s="229" t="s">
        <v>40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91"/>
      <c r="T292" s="231">
        <f>S292*H292</f>
        <v>0</v>
      </c>
      <c r="U292" s="231">
        <v>0.0015200000000000001</v>
      </c>
      <c r="V292" s="231">
        <f>U292*H292</f>
        <v>0.0091199999999999996</v>
      </c>
      <c r="W292" s="231">
        <v>0</v>
      </c>
      <c r="X292" s="232">
        <f>W292*H292</f>
        <v>0</v>
      </c>
      <c r="Y292" s="38"/>
      <c r="Z292" s="38"/>
      <c r="AA292" s="38"/>
      <c r="AB292" s="38"/>
      <c r="AC292" s="38"/>
      <c r="AD292" s="38"/>
      <c r="AE292" s="38"/>
      <c r="AR292" s="233" t="s">
        <v>199</v>
      </c>
      <c r="AT292" s="233" t="s">
        <v>343</v>
      </c>
      <c r="AU292" s="233" t="s">
        <v>87</v>
      </c>
      <c r="AY292" s="17" t="s">
        <v>144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7" t="s">
        <v>85</v>
      </c>
      <c r="BK292" s="234">
        <f>ROUND(P292*H292,2)</f>
        <v>0</v>
      </c>
      <c r="BL292" s="17" t="s">
        <v>151</v>
      </c>
      <c r="BM292" s="233" t="s">
        <v>761</v>
      </c>
    </row>
    <row r="293" s="2" customFormat="1">
      <c r="A293" s="38"/>
      <c r="B293" s="39"/>
      <c r="C293" s="40"/>
      <c r="D293" s="235" t="s">
        <v>153</v>
      </c>
      <c r="E293" s="40"/>
      <c r="F293" s="236" t="s">
        <v>494</v>
      </c>
      <c r="G293" s="40"/>
      <c r="H293" s="40"/>
      <c r="I293" s="237"/>
      <c r="J293" s="237"/>
      <c r="K293" s="40"/>
      <c r="L293" s="40"/>
      <c r="M293" s="44"/>
      <c r="N293" s="238"/>
      <c r="O293" s="239"/>
      <c r="P293" s="91"/>
      <c r="Q293" s="91"/>
      <c r="R293" s="91"/>
      <c r="S293" s="91"/>
      <c r="T293" s="91"/>
      <c r="U293" s="91"/>
      <c r="V293" s="91"/>
      <c r="W293" s="91"/>
      <c r="X293" s="92"/>
      <c r="Y293" s="38"/>
      <c r="Z293" s="38"/>
      <c r="AA293" s="38"/>
      <c r="AB293" s="38"/>
      <c r="AC293" s="38"/>
      <c r="AD293" s="38"/>
      <c r="AE293" s="38"/>
      <c r="AT293" s="17" t="s">
        <v>153</v>
      </c>
      <c r="AU293" s="17" t="s">
        <v>87</v>
      </c>
    </row>
    <row r="294" s="13" customFormat="1">
      <c r="A294" s="13"/>
      <c r="B294" s="242"/>
      <c r="C294" s="243"/>
      <c r="D294" s="235" t="s">
        <v>157</v>
      </c>
      <c r="E294" s="244" t="s">
        <v>1</v>
      </c>
      <c r="F294" s="245" t="s">
        <v>762</v>
      </c>
      <c r="G294" s="243"/>
      <c r="H294" s="246">
        <v>6</v>
      </c>
      <c r="I294" s="247"/>
      <c r="J294" s="247"/>
      <c r="K294" s="243"/>
      <c r="L294" s="243"/>
      <c r="M294" s="248"/>
      <c r="N294" s="249"/>
      <c r="O294" s="250"/>
      <c r="P294" s="250"/>
      <c r="Q294" s="250"/>
      <c r="R294" s="250"/>
      <c r="S294" s="250"/>
      <c r="T294" s="250"/>
      <c r="U294" s="250"/>
      <c r="V294" s="250"/>
      <c r="W294" s="250"/>
      <c r="X294" s="251"/>
      <c r="Y294" s="13"/>
      <c r="Z294" s="13"/>
      <c r="AA294" s="13"/>
      <c r="AB294" s="13"/>
      <c r="AC294" s="13"/>
      <c r="AD294" s="13"/>
      <c r="AE294" s="13"/>
      <c r="AT294" s="252" t="s">
        <v>157</v>
      </c>
      <c r="AU294" s="252" t="s">
        <v>87</v>
      </c>
      <c r="AV294" s="13" t="s">
        <v>87</v>
      </c>
      <c r="AW294" s="13" t="s">
        <v>5</v>
      </c>
      <c r="AX294" s="13" t="s">
        <v>77</v>
      </c>
      <c r="AY294" s="252" t="s">
        <v>144</v>
      </c>
    </row>
    <row r="295" s="14" customFormat="1">
      <c r="A295" s="14"/>
      <c r="B295" s="253"/>
      <c r="C295" s="254"/>
      <c r="D295" s="235" t="s">
        <v>157</v>
      </c>
      <c r="E295" s="255" t="s">
        <v>1</v>
      </c>
      <c r="F295" s="256" t="s">
        <v>159</v>
      </c>
      <c r="G295" s="254"/>
      <c r="H295" s="257">
        <v>6</v>
      </c>
      <c r="I295" s="258"/>
      <c r="J295" s="258"/>
      <c r="K295" s="254"/>
      <c r="L295" s="254"/>
      <c r="M295" s="259"/>
      <c r="N295" s="260"/>
      <c r="O295" s="261"/>
      <c r="P295" s="261"/>
      <c r="Q295" s="261"/>
      <c r="R295" s="261"/>
      <c r="S295" s="261"/>
      <c r="T295" s="261"/>
      <c r="U295" s="261"/>
      <c r="V295" s="261"/>
      <c r="W295" s="261"/>
      <c r="X295" s="262"/>
      <c r="Y295" s="14"/>
      <c r="Z295" s="14"/>
      <c r="AA295" s="14"/>
      <c r="AB295" s="14"/>
      <c r="AC295" s="14"/>
      <c r="AD295" s="14"/>
      <c r="AE295" s="14"/>
      <c r="AT295" s="263" t="s">
        <v>157</v>
      </c>
      <c r="AU295" s="263" t="s">
        <v>87</v>
      </c>
      <c r="AV295" s="14" t="s">
        <v>151</v>
      </c>
      <c r="AW295" s="14" t="s">
        <v>5</v>
      </c>
      <c r="AX295" s="14" t="s">
        <v>85</v>
      </c>
      <c r="AY295" s="263" t="s">
        <v>144</v>
      </c>
    </row>
    <row r="296" s="2" customFormat="1" ht="33" customHeight="1">
      <c r="A296" s="38"/>
      <c r="B296" s="39"/>
      <c r="C296" s="276" t="s">
        <v>375</v>
      </c>
      <c r="D296" s="276" t="s">
        <v>343</v>
      </c>
      <c r="E296" s="277" t="s">
        <v>763</v>
      </c>
      <c r="F296" s="278" t="s">
        <v>764</v>
      </c>
      <c r="G296" s="279" t="s">
        <v>149</v>
      </c>
      <c r="H296" s="280">
        <v>1</v>
      </c>
      <c r="I296" s="281"/>
      <c r="J296" s="282"/>
      <c r="K296" s="283">
        <f>ROUND(P296*H296,2)</f>
        <v>0</v>
      </c>
      <c r="L296" s="278" t="s">
        <v>1</v>
      </c>
      <c r="M296" s="284"/>
      <c r="N296" s="285" t="s">
        <v>1</v>
      </c>
      <c r="O296" s="229" t="s">
        <v>40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91"/>
      <c r="T296" s="231">
        <f>S296*H296</f>
        <v>0</v>
      </c>
      <c r="U296" s="231">
        <v>0.00012</v>
      </c>
      <c r="V296" s="231">
        <f>U296*H296</f>
        <v>0.00012</v>
      </c>
      <c r="W296" s="231">
        <v>0</v>
      </c>
      <c r="X296" s="232">
        <f>W296*H296</f>
        <v>0</v>
      </c>
      <c r="Y296" s="38"/>
      <c r="Z296" s="38"/>
      <c r="AA296" s="38"/>
      <c r="AB296" s="38"/>
      <c r="AC296" s="38"/>
      <c r="AD296" s="38"/>
      <c r="AE296" s="38"/>
      <c r="AR296" s="233" t="s">
        <v>199</v>
      </c>
      <c r="AT296" s="233" t="s">
        <v>343</v>
      </c>
      <c r="AU296" s="233" t="s">
        <v>87</v>
      </c>
      <c r="AY296" s="17" t="s">
        <v>144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7" t="s">
        <v>85</v>
      </c>
      <c r="BK296" s="234">
        <f>ROUND(P296*H296,2)</f>
        <v>0</v>
      </c>
      <c r="BL296" s="17" t="s">
        <v>151</v>
      </c>
      <c r="BM296" s="233" t="s">
        <v>765</v>
      </c>
    </row>
    <row r="297" s="13" customFormat="1">
      <c r="A297" s="13"/>
      <c r="B297" s="242"/>
      <c r="C297" s="243"/>
      <c r="D297" s="235" t="s">
        <v>157</v>
      </c>
      <c r="E297" s="244" t="s">
        <v>1</v>
      </c>
      <c r="F297" s="245" t="s">
        <v>85</v>
      </c>
      <c r="G297" s="243"/>
      <c r="H297" s="246">
        <v>1</v>
      </c>
      <c r="I297" s="247"/>
      <c r="J297" s="247"/>
      <c r="K297" s="243"/>
      <c r="L297" s="243"/>
      <c r="M297" s="248"/>
      <c r="N297" s="249"/>
      <c r="O297" s="250"/>
      <c r="P297" s="250"/>
      <c r="Q297" s="250"/>
      <c r="R297" s="250"/>
      <c r="S297" s="250"/>
      <c r="T297" s="250"/>
      <c r="U297" s="250"/>
      <c r="V297" s="250"/>
      <c r="W297" s="250"/>
      <c r="X297" s="251"/>
      <c r="Y297" s="13"/>
      <c r="Z297" s="13"/>
      <c r="AA297" s="13"/>
      <c r="AB297" s="13"/>
      <c r="AC297" s="13"/>
      <c r="AD297" s="13"/>
      <c r="AE297" s="13"/>
      <c r="AT297" s="252" t="s">
        <v>157</v>
      </c>
      <c r="AU297" s="252" t="s">
        <v>87</v>
      </c>
      <c r="AV297" s="13" t="s">
        <v>87</v>
      </c>
      <c r="AW297" s="13" t="s">
        <v>5</v>
      </c>
      <c r="AX297" s="13" t="s">
        <v>85</v>
      </c>
      <c r="AY297" s="252" t="s">
        <v>144</v>
      </c>
    </row>
    <row r="298" s="2" customFormat="1" ht="24.15" customHeight="1">
      <c r="A298" s="38"/>
      <c r="B298" s="39"/>
      <c r="C298" s="221" t="s">
        <v>382</v>
      </c>
      <c r="D298" s="221" t="s">
        <v>146</v>
      </c>
      <c r="E298" s="222" t="s">
        <v>370</v>
      </c>
      <c r="F298" s="223" t="s">
        <v>371</v>
      </c>
      <c r="G298" s="224" t="s">
        <v>149</v>
      </c>
      <c r="H298" s="225">
        <v>1</v>
      </c>
      <c r="I298" s="226"/>
      <c r="J298" s="226"/>
      <c r="K298" s="227">
        <f>ROUND(P298*H298,2)</f>
        <v>0</v>
      </c>
      <c r="L298" s="223" t="s">
        <v>150</v>
      </c>
      <c r="M298" s="44"/>
      <c r="N298" s="228" t="s">
        <v>1</v>
      </c>
      <c r="O298" s="229" t="s">
        <v>40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91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38"/>
      <c r="Z298" s="38"/>
      <c r="AA298" s="38"/>
      <c r="AB298" s="38"/>
      <c r="AC298" s="38"/>
      <c r="AD298" s="38"/>
      <c r="AE298" s="38"/>
      <c r="AR298" s="233" t="s">
        <v>151</v>
      </c>
      <c r="AT298" s="233" t="s">
        <v>146</v>
      </c>
      <c r="AU298" s="233" t="s">
        <v>87</v>
      </c>
      <c r="AY298" s="17" t="s">
        <v>144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7" t="s">
        <v>85</v>
      </c>
      <c r="BK298" s="234">
        <f>ROUND(P298*H298,2)</f>
        <v>0</v>
      </c>
      <c r="BL298" s="17" t="s">
        <v>151</v>
      </c>
      <c r="BM298" s="233" t="s">
        <v>766</v>
      </c>
    </row>
    <row r="299" s="2" customFormat="1">
      <c r="A299" s="38"/>
      <c r="B299" s="39"/>
      <c r="C299" s="40"/>
      <c r="D299" s="235" t="s">
        <v>153</v>
      </c>
      <c r="E299" s="40"/>
      <c r="F299" s="236" t="s">
        <v>373</v>
      </c>
      <c r="G299" s="40"/>
      <c r="H299" s="40"/>
      <c r="I299" s="237"/>
      <c r="J299" s="237"/>
      <c r="K299" s="40"/>
      <c r="L299" s="40"/>
      <c r="M299" s="44"/>
      <c r="N299" s="238"/>
      <c r="O299" s="239"/>
      <c r="P299" s="91"/>
      <c r="Q299" s="91"/>
      <c r="R299" s="91"/>
      <c r="S299" s="91"/>
      <c r="T299" s="91"/>
      <c r="U299" s="91"/>
      <c r="V299" s="91"/>
      <c r="W299" s="91"/>
      <c r="X299" s="92"/>
      <c r="Y299" s="38"/>
      <c r="Z299" s="38"/>
      <c r="AA299" s="38"/>
      <c r="AB299" s="38"/>
      <c r="AC299" s="38"/>
      <c r="AD299" s="38"/>
      <c r="AE299" s="38"/>
      <c r="AT299" s="17" t="s">
        <v>153</v>
      </c>
      <c r="AU299" s="17" t="s">
        <v>87</v>
      </c>
    </row>
    <row r="300" s="2" customFormat="1">
      <c r="A300" s="38"/>
      <c r="B300" s="39"/>
      <c r="C300" s="40"/>
      <c r="D300" s="240" t="s">
        <v>155</v>
      </c>
      <c r="E300" s="40"/>
      <c r="F300" s="241" t="s">
        <v>374</v>
      </c>
      <c r="G300" s="40"/>
      <c r="H300" s="40"/>
      <c r="I300" s="237"/>
      <c r="J300" s="237"/>
      <c r="K300" s="40"/>
      <c r="L300" s="40"/>
      <c r="M300" s="44"/>
      <c r="N300" s="238"/>
      <c r="O300" s="239"/>
      <c r="P300" s="91"/>
      <c r="Q300" s="91"/>
      <c r="R300" s="91"/>
      <c r="S300" s="91"/>
      <c r="T300" s="91"/>
      <c r="U300" s="91"/>
      <c r="V300" s="91"/>
      <c r="W300" s="91"/>
      <c r="X300" s="92"/>
      <c r="Y300" s="38"/>
      <c r="Z300" s="38"/>
      <c r="AA300" s="38"/>
      <c r="AB300" s="38"/>
      <c r="AC300" s="38"/>
      <c r="AD300" s="38"/>
      <c r="AE300" s="38"/>
      <c r="AT300" s="17" t="s">
        <v>155</v>
      </c>
      <c r="AU300" s="17" t="s">
        <v>87</v>
      </c>
    </row>
    <row r="301" s="13" customFormat="1">
      <c r="A301" s="13"/>
      <c r="B301" s="242"/>
      <c r="C301" s="243"/>
      <c r="D301" s="235" t="s">
        <v>157</v>
      </c>
      <c r="E301" s="244" t="s">
        <v>1</v>
      </c>
      <c r="F301" s="245" t="s">
        <v>767</v>
      </c>
      <c r="G301" s="243"/>
      <c r="H301" s="246">
        <v>1</v>
      </c>
      <c r="I301" s="247"/>
      <c r="J301" s="247"/>
      <c r="K301" s="243"/>
      <c r="L301" s="243"/>
      <c r="M301" s="248"/>
      <c r="N301" s="249"/>
      <c r="O301" s="250"/>
      <c r="P301" s="250"/>
      <c r="Q301" s="250"/>
      <c r="R301" s="250"/>
      <c r="S301" s="250"/>
      <c r="T301" s="250"/>
      <c r="U301" s="250"/>
      <c r="V301" s="250"/>
      <c r="W301" s="250"/>
      <c r="X301" s="251"/>
      <c r="Y301" s="13"/>
      <c r="Z301" s="13"/>
      <c r="AA301" s="13"/>
      <c r="AB301" s="13"/>
      <c r="AC301" s="13"/>
      <c r="AD301" s="13"/>
      <c r="AE301" s="13"/>
      <c r="AT301" s="252" t="s">
        <v>157</v>
      </c>
      <c r="AU301" s="252" t="s">
        <v>87</v>
      </c>
      <c r="AV301" s="13" t="s">
        <v>87</v>
      </c>
      <c r="AW301" s="13" t="s">
        <v>5</v>
      </c>
      <c r="AX301" s="13" t="s">
        <v>77</v>
      </c>
      <c r="AY301" s="252" t="s">
        <v>144</v>
      </c>
    </row>
    <row r="302" s="14" customFormat="1">
      <c r="A302" s="14"/>
      <c r="B302" s="253"/>
      <c r="C302" s="254"/>
      <c r="D302" s="235" t="s">
        <v>157</v>
      </c>
      <c r="E302" s="255" t="s">
        <v>1</v>
      </c>
      <c r="F302" s="256" t="s">
        <v>159</v>
      </c>
      <c r="G302" s="254"/>
      <c r="H302" s="257">
        <v>1</v>
      </c>
      <c r="I302" s="258"/>
      <c r="J302" s="258"/>
      <c r="K302" s="254"/>
      <c r="L302" s="254"/>
      <c r="M302" s="259"/>
      <c r="N302" s="260"/>
      <c r="O302" s="261"/>
      <c r="P302" s="261"/>
      <c r="Q302" s="261"/>
      <c r="R302" s="261"/>
      <c r="S302" s="261"/>
      <c r="T302" s="261"/>
      <c r="U302" s="261"/>
      <c r="V302" s="261"/>
      <c r="W302" s="261"/>
      <c r="X302" s="262"/>
      <c r="Y302" s="14"/>
      <c r="Z302" s="14"/>
      <c r="AA302" s="14"/>
      <c r="AB302" s="14"/>
      <c r="AC302" s="14"/>
      <c r="AD302" s="14"/>
      <c r="AE302" s="14"/>
      <c r="AT302" s="263" t="s">
        <v>157</v>
      </c>
      <c r="AU302" s="263" t="s">
        <v>87</v>
      </c>
      <c r="AV302" s="14" t="s">
        <v>151</v>
      </c>
      <c r="AW302" s="14" t="s">
        <v>5</v>
      </c>
      <c r="AX302" s="14" t="s">
        <v>85</v>
      </c>
      <c r="AY302" s="263" t="s">
        <v>144</v>
      </c>
    </row>
    <row r="303" s="2" customFormat="1">
      <c r="A303" s="38"/>
      <c r="B303" s="39"/>
      <c r="C303" s="221" t="s">
        <v>388</v>
      </c>
      <c r="D303" s="221" t="s">
        <v>146</v>
      </c>
      <c r="E303" s="222" t="s">
        <v>376</v>
      </c>
      <c r="F303" s="223" t="s">
        <v>377</v>
      </c>
      <c r="G303" s="224" t="s">
        <v>202</v>
      </c>
      <c r="H303" s="225">
        <v>74</v>
      </c>
      <c r="I303" s="226"/>
      <c r="J303" s="226"/>
      <c r="K303" s="227">
        <f>ROUND(P303*H303,2)</f>
        <v>0</v>
      </c>
      <c r="L303" s="223" t="s">
        <v>150</v>
      </c>
      <c r="M303" s="44"/>
      <c r="N303" s="228" t="s">
        <v>1</v>
      </c>
      <c r="O303" s="229" t="s">
        <v>40</v>
      </c>
      <c r="P303" s="230">
        <f>I303+J303</f>
        <v>0</v>
      </c>
      <c r="Q303" s="230">
        <f>ROUND(I303*H303,2)</f>
        <v>0</v>
      </c>
      <c r="R303" s="230">
        <f>ROUND(J303*H303,2)</f>
        <v>0</v>
      </c>
      <c r="S303" s="91"/>
      <c r="T303" s="231">
        <f>S303*H303</f>
        <v>0</v>
      </c>
      <c r="U303" s="231">
        <v>0</v>
      </c>
      <c r="V303" s="231">
        <f>U303*H303</f>
        <v>0</v>
      </c>
      <c r="W303" s="231">
        <v>0</v>
      </c>
      <c r="X303" s="232">
        <f>W303*H303</f>
        <v>0</v>
      </c>
      <c r="Y303" s="38"/>
      <c r="Z303" s="38"/>
      <c r="AA303" s="38"/>
      <c r="AB303" s="38"/>
      <c r="AC303" s="38"/>
      <c r="AD303" s="38"/>
      <c r="AE303" s="38"/>
      <c r="AR303" s="233" t="s">
        <v>151</v>
      </c>
      <c r="AT303" s="233" t="s">
        <v>146</v>
      </c>
      <c r="AU303" s="233" t="s">
        <v>87</v>
      </c>
      <c r="AY303" s="17" t="s">
        <v>144</v>
      </c>
      <c r="BE303" s="234">
        <f>IF(O303="základní",K303,0)</f>
        <v>0</v>
      </c>
      <c r="BF303" s="234">
        <f>IF(O303="snížená",K303,0)</f>
        <v>0</v>
      </c>
      <c r="BG303" s="234">
        <f>IF(O303="zákl. přenesená",K303,0)</f>
        <v>0</v>
      </c>
      <c r="BH303" s="234">
        <f>IF(O303="sníž. přenesená",K303,0)</f>
        <v>0</v>
      </c>
      <c r="BI303" s="234">
        <f>IF(O303="nulová",K303,0)</f>
        <v>0</v>
      </c>
      <c r="BJ303" s="17" t="s">
        <v>85</v>
      </c>
      <c r="BK303" s="234">
        <f>ROUND(P303*H303,2)</f>
        <v>0</v>
      </c>
      <c r="BL303" s="17" t="s">
        <v>151</v>
      </c>
      <c r="BM303" s="233" t="s">
        <v>768</v>
      </c>
    </row>
    <row r="304" s="2" customFormat="1">
      <c r="A304" s="38"/>
      <c r="B304" s="39"/>
      <c r="C304" s="40"/>
      <c r="D304" s="235" t="s">
        <v>153</v>
      </c>
      <c r="E304" s="40"/>
      <c r="F304" s="236" t="s">
        <v>379</v>
      </c>
      <c r="G304" s="40"/>
      <c r="H304" s="40"/>
      <c r="I304" s="237"/>
      <c r="J304" s="237"/>
      <c r="K304" s="40"/>
      <c r="L304" s="40"/>
      <c r="M304" s="44"/>
      <c r="N304" s="238"/>
      <c r="O304" s="239"/>
      <c r="P304" s="91"/>
      <c r="Q304" s="91"/>
      <c r="R304" s="91"/>
      <c r="S304" s="91"/>
      <c r="T304" s="91"/>
      <c r="U304" s="91"/>
      <c r="V304" s="91"/>
      <c r="W304" s="91"/>
      <c r="X304" s="92"/>
      <c r="Y304" s="38"/>
      <c r="Z304" s="38"/>
      <c r="AA304" s="38"/>
      <c r="AB304" s="38"/>
      <c r="AC304" s="38"/>
      <c r="AD304" s="38"/>
      <c r="AE304" s="38"/>
      <c r="AT304" s="17" t="s">
        <v>153</v>
      </c>
      <c r="AU304" s="17" t="s">
        <v>87</v>
      </c>
    </row>
    <row r="305" s="2" customFormat="1">
      <c r="A305" s="38"/>
      <c r="B305" s="39"/>
      <c r="C305" s="40"/>
      <c r="D305" s="240" t="s">
        <v>155</v>
      </c>
      <c r="E305" s="40"/>
      <c r="F305" s="241" t="s">
        <v>380</v>
      </c>
      <c r="G305" s="40"/>
      <c r="H305" s="40"/>
      <c r="I305" s="237"/>
      <c r="J305" s="237"/>
      <c r="K305" s="40"/>
      <c r="L305" s="40"/>
      <c r="M305" s="44"/>
      <c r="N305" s="238"/>
      <c r="O305" s="239"/>
      <c r="P305" s="91"/>
      <c r="Q305" s="91"/>
      <c r="R305" s="91"/>
      <c r="S305" s="91"/>
      <c r="T305" s="91"/>
      <c r="U305" s="91"/>
      <c r="V305" s="91"/>
      <c r="W305" s="91"/>
      <c r="X305" s="92"/>
      <c r="Y305" s="38"/>
      <c r="Z305" s="38"/>
      <c r="AA305" s="38"/>
      <c r="AB305" s="38"/>
      <c r="AC305" s="38"/>
      <c r="AD305" s="38"/>
      <c r="AE305" s="38"/>
      <c r="AT305" s="17" t="s">
        <v>155</v>
      </c>
      <c r="AU305" s="17" t="s">
        <v>87</v>
      </c>
    </row>
    <row r="306" s="13" customFormat="1">
      <c r="A306" s="13"/>
      <c r="B306" s="242"/>
      <c r="C306" s="243"/>
      <c r="D306" s="235" t="s">
        <v>157</v>
      </c>
      <c r="E306" s="244" t="s">
        <v>1</v>
      </c>
      <c r="F306" s="245" t="s">
        <v>769</v>
      </c>
      <c r="G306" s="243"/>
      <c r="H306" s="246">
        <v>74</v>
      </c>
      <c r="I306" s="247"/>
      <c r="J306" s="247"/>
      <c r="K306" s="243"/>
      <c r="L306" s="243"/>
      <c r="M306" s="248"/>
      <c r="N306" s="249"/>
      <c r="O306" s="250"/>
      <c r="P306" s="250"/>
      <c r="Q306" s="250"/>
      <c r="R306" s="250"/>
      <c r="S306" s="250"/>
      <c r="T306" s="250"/>
      <c r="U306" s="250"/>
      <c r="V306" s="250"/>
      <c r="W306" s="250"/>
      <c r="X306" s="251"/>
      <c r="Y306" s="13"/>
      <c r="Z306" s="13"/>
      <c r="AA306" s="13"/>
      <c r="AB306" s="13"/>
      <c r="AC306" s="13"/>
      <c r="AD306" s="13"/>
      <c r="AE306" s="13"/>
      <c r="AT306" s="252" t="s">
        <v>157</v>
      </c>
      <c r="AU306" s="252" t="s">
        <v>87</v>
      </c>
      <c r="AV306" s="13" t="s">
        <v>87</v>
      </c>
      <c r="AW306" s="13" t="s">
        <v>5</v>
      </c>
      <c r="AX306" s="13" t="s">
        <v>77</v>
      </c>
      <c r="AY306" s="252" t="s">
        <v>144</v>
      </c>
    </row>
    <row r="307" s="14" customFormat="1">
      <c r="A307" s="14"/>
      <c r="B307" s="253"/>
      <c r="C307" s="254"/>
      <c r="D307" s="235" t="s">
        <v>157</v>
      </c>
      <c r="E307" s="255" t="s">
        <v>1</v>
      </c>
      <c r="F307" s="256" t="s">
        <v>159</v>
      </c>
      <c r="G307" s="254"/>
      <c r="H307" s="257">
        <v>74</v>
      </c>
      <c r="I307" s="258"/>
      <c r="J307" s="258"/>
      <c r="K307" s="254"/>
      <c r="L307" s="254"/>
      <c r="M307" s="259"/>
      <c r="N307" s="260"/>
      <c r="O307" s="261"/>
      <c r="P307" s="261"/>
      <c r="Q307" s="261"/>
      <c r="R307" s="261"/>
      <c r="S307" s="261"/>
      <c r="T307" s="261"/>
      <c r="U307" s="261"/>
      <c r="V307" s="261"/>
      <c r="W307" s="261"/>
      <c r="X307" s="262"/>
      <c r="Y307" s="14"/>
      <c r="Z307" s="14"/>
      <c r="AA307" s="14"/>
      <c r="AB307" s="14"/>
      <c r="AC307" s="14"/>
      <c r="AD307" s="14"/>
      <c r="AE307" s="14"/>
      <c r="AT307" s="263" t="s">
        <v>157</v>
      </c>
      <c r="AU307" s="263" t="s">
        <v>87</v>
      </c>
      <c r="AV307" s="14" t="s">
        <v>151</v>
      </c>
      <c r="AW307" s="14" t="s">
        <v>5</v>
      </c>
      <c r="AX307" s="14" t="s">
        <v>85</v>
      </c>
      <c r="AY307" s="263" t="s">
        <v>144</v>
      </c>
    </row>
    <row r="308" s="2" customFormat="1" ht="24.15" customHeight="1">
      <c r="A308" s="38"/>
      <c r="B308" s="39"/>
      <c r="C308" s="276" t="s">
        <v>394</v>
      </c>
      <c r="D308" s="276" t="s">
        <v>343</v>
      </c>
      <c r="E308" s="277" t="s">
        <v>389</v>
      </c>
      <c r="F308" s="278" t="s">
        <v>390</v>
      </c>
      <c r="G308" s="279" t="s">
        <v>202</v>
      </c>
      <c r="H308" s="280">
        <v>16</v>
      </c>
      <c r="I308" s="281"/>
      <c r="J308" s="282"/>
      <c r="K308" s="283">
        <f>ROUND(P308*H308,2)</f>
        <v>0</v>
      </c>
      <c r="L308" s="278" t="s">
        <v>1</v>
      </c>
      <c r="M308" s="284"/>
      <c r="N308" s="285" t="s">
        <v>1</v>
      </c>
      <c r="O308" s="229" t="s">
        <v>40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91"/>
      <c r="T308" s="231">
        <f>S308*H308</f>
        <v>0</v>
      </c>
      <c r="U308" s="231">
        <v>0.00014999999999999999</v>
      </c>
      <c r="V308" s="231">
        <f>U308*H308</f>
        <v>0.0023999999999999998</v>
      </c>
      <c r="W308" s="231">
        <v>0</v>
      </c>
      <c r="X308" s="232">
        <f>W308*H308</f>
        <v>0</v>
      </c>
      <c r="Y308" s="38"/>
      <c r="Z308" s="38"/>
      <c r="AA308" s="38"/>
      <c r="AB308" s="38"/>
      <c r="AC308" s="38"/>
      <c r="AD308" s="38"/>
      <c r="AE308" s="38"/>
      <c r="AR308" s="233" t="s">
        <v>199</v>
      </c>
      <c r="AT308" s="233" t="s">
        <v>343</v>
      </c>
      <c r="AU308" s="233" t="s">
        <v>87</v>
      </c>
      <c r="AY308" s="17" t="s">
        <v>144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7" t="s">
        <v>85</v>
      </c>
      <c r="BK308" s="234">
        <f>ROUND(P308*H308,2)</f>
        <v>0</v>
      </c>
      <c r="BL308" s="17" t="s">
        <v>151</v>
      </c>
      <c r="BM308" s="233" t="s">
        <v>770</v>
      </c>
    </row>
    <row r="309" s="2" customFormat="1">
      <c r="A309" s="38"/>
      <c r="B309" s="39"/>
      <c r="C309" s="40"/>
      <c r="D309" s="235" t="s">
        <v>153</v>
      </c>
      <c r="E309" s="40"/>
      <c r="F309" s="236" t="s">
        <v>392</v>
      </c>
      <c r="G309" s="40"/>
      <c r="H309" s="40"/>
      <c r="I309" s="237"/>
      <c r="J309" s="237"/>
      <c r="K309" s="40"/>
      <c r="L309" s="40"/>
      <c r="M309" s="44"/>
      <c r="N309" s="238"/>
      <c r="O309" s="239"/>
      <c r="P309" s="91"/>
      <c r="Q309" s="91"/>
      <c r="R309" s="91"/>
      <c r="S309" s="91"/>
      <c r="T309" s="91"/>
      <c r="U309" s="91"/>
      <c r="V309" s="91"/>
      <c r="W309" s="91"/>
      <c r="X309" s="92"/>
      <c r="Y309" s="38"/>
      <c r="Z309" s="38"/>
      <c r="AA309" s="38"/>
      <c r="AB309" s="38"/>
      <c r="AC309" s="38"/>
      <c r="AD309" s="38"/>
      <c r="AE309" s="38"/>
      <c r="AT309" s="17" t="s">
        <v>153</v>
      </c>
      <c r="AU309" s="17" t="s">
        <v>87</v>
      </c>
    </row>
    <row r="310" s="13" customFormat="1">
      <c r="A310" s="13"/>
      <c r="B310" s="242"/>
      <c r="C310" s="243"/>
      <c r="D310" s="235" t="s">
        <v>157</v>
      </c>
      <c r="E310" s="244" t="s">
        <v>1</v>
      </c>
      <c r="F310" s="245" t="s">
        <v>771</v>
      </c>
      <c r="G310" s="243"/>
      <c r="H310" s="246">
        <v>16</v>
      </c>
      <c r="I310" s="247"/>
      <c r="J310" s="247"/>
      <c r="K310" s="243"/>
      <c r="L310" s="243"/>
      <c r="M310" s="248"/>
      <c r="N310" s="249"/>
      <c r="O310" s="250"/>
      <c r="P310" s="250"/>
      <c r="Q310" s="250"/>
      <c r="R310" s="250"/>
      <c r="S310" s="250"/>
      <c r="T310" s="250"/>
      <c r="U310" s="250"/>
      <c r="V310" s="250"/>
      <c r="W310" s="250"/>
      <c r="X310" s="251"/>
      <c r="Y310" s="13"/>
      <c r="Z310" s="13"/>
      <c r="AA310" s="13"/>
      <c r="AB310" s="13"/>
      <c r="AC310" s="13"/>
      <c r="AD310" s="13"/>
      <c r="AE310" s="13"/>
      <c r="AT310" s="252" t="s">
        <v>157</v>
      </c>
      <c r="AU310" s="252" t="s">
        <v>87</v>
      </c>
      <c r="AV310" s="13" t="s">
        <v>87</v>
      </c>
      <c r="AW310" s="13" t="s">
        <v>5</v>
      </c>
      <c r="AX310" s="13" t="s">
        <v>77</v>
      </c>
      <c r="AY310" s="252" t="s">
        <v>144</v>
      </c>
    </row>
    <row r="311" s="14" customFormat="1">
      <c r="A311" s="14"/>
      <c r="B311" s="253"/>
      <c r="C311" s="254"/>
      <c r="D311" s="235" t="s">
        <v>157</v>
      </c>
      <c r="E311" s="255" t="s">
        <v>1</v>
      </c>
      <c r="F311" s="256" t="s">
        <v>159</v>
      </c>
      <c r="G311" s="254"/>
      <c r="H311" s="257">
        <v>16</v>
      </c>
      <c r="I311" s="258"/>
      <c r="J311" s="258"/>
      <c r="K311" s="254"/>
      <c r="L311" s="254"/>
      <c r="M311" s="259"/>
      <c r="N311" s="260"/>
      <c r="O311" s="261"/>
      <c r="P311" s="261"/>
      <c r="Q311" s="261"/>
      <c r="R311" s="261"/>
      <c r="S311" s="261"/>
      <c r="T311" s="261"/>
      <c r="U311" s="261"/>
      <c r="V311" s="261"/>
      <c r="W311" s="261"/>
      <c r="X311" s="262"/>
      <c r="Y311" s="14"/>
      <c r="Z311" s="14"/>
      <c r="AA311" s="14"/>
      <c r="AB311" s="14"/>
      <c r="AC311" s="14"/>
      <c r="AD311" s="14"/>
      <c r="AE311" s="14"/>
      <c r="AT311" s="263" t="s">
        <v>157</v>
      </c>
      <c r="AU311" s="263" t="s">
        <v>87</v>
      </c>
      <c r="AV311" s="14" t="s">
        <v>151</v>
      </c>
      <c r="AW311" s="14" t="s">
        <v>5</v>
      </c>
      <c r="AX311" s="14" t="s">
        <v>85</v>
      </c>
      <c r="AY311" s="263" t="s">
        <v>144</v>
      </c>
    </row>
    <row r="312" s="2" customFormat="1" ht="16.5" customHeight="1">
      <c r="A312" s="38"/>
      <c r="B312" s="39"/>
      <c r="C312" s="276" t="s">
        <v>399</v>
      </c>
      <c r="D312" s="276" t="s">
        <v>343</v>
      </c>
      <c r="E312" s="277" t="s">
        <v>395</v>
      </c>
      <c r="F312" s="278" t="s">
        <v>396</v>
      </c>
      <c r="G312" s="279" t="s">
        <v>202</v>
      </c>
      <c r="H312" s="280">
        <v>16</v>
      </c>
      <c r="I312" s="281"/>
      <c r="J312" s="282"/>
      <c r="K312" s="283">
        <f>ROUND(P312*H312,2)</f>
        <v>0</v>
      </c>
      <c r="L312" s="278" t="s">
        <v>1</v>
      </c>
      <c r="M312" s="284"/>
      <c r="N312" s="285" t="s">
        <v>1</v>
      </c>
      <c r="O312" s="229" t="s">
        <v>40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91"/>
      <c r="T312" s="231">
        <f>S312*H312</f>
        <v>0</v>
      </c>
      <c r="U312" s="231">
        <v>0.00020000000000000001</v>
      </c>
      <c r="V312" s="231">
        <f>U312*H312</f>
        <v>0.0032000000000000002</v>
      </c>
      <c r="W312" s="231">
        <v>0</v>
      </c>
      <c r="X312" s="232">
        <f>W312*H312</f>
        <v>0</v>
      </c>
      <c r="Y312" s="38"/>
      <c r="Z312" s="38"/>
      <c r="AA312" s="38"/>
      <c r="AB312" s="38"/>
      <c r="AC312" s="38"/>
      <c r="AD312" s="38"/>
      <c r="AE312" s="38"/>
      <c r="AR312" s="233" t="s">
        <v>199</v>
      </c>
      <c r="AT312" s="233" t="s">
        <v>343</v>
      </c>
      <c r="AU312" s="233" t="s">
        <v>87</v>
      </c>
      <c r="AY312" s="17" t="s">
        <v>144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7" t="s">
        <v>85</v>
      </c>
      <c r="BK312" s="234">
        <f>ROUND(P312*H312,2)</f>
        <v>0</v>
      </c>
      <c r="BL312" s="17" t="s">
        <v>151</v>
      </c>
      <c r="BM312" s="233" t="s">
        <v>772</v>
      </c>
    </row>
    <row r="313" s="2" customFormat="1">
      <c r="A313" s="38"/>
      <c r="B313" s="39"/>
      <c r="C313" s="40"/>
      <c r="D313" s="235" t="s">
        <v>153</v>
      </c>
      <c r="E313" s="40"/>
      <c r="F313" s="236" t="s">
        <v>396</v>
      </c>
      <c r="G313" s="40"/>
      <c r="H313" s="40"/>
      <c r="I313" s="237"/>
      <c r="J313" s="237"/>
      <c r="K313" s="40"/>
      <c r="L313" s="40"/>
      <c r="M313" s="44"/>
      <c r="N313" s="238"/>
      <c r="O313" s="239"/>
      <c r="P313" s="91"/>
      <c r="Q313" s="91"/>
      <c r="R313" s="91"/>
      <c r="S313" s="91"/>
      <c r="T313" s="91"/>
      <c r="U313" s="91"/>
      <c r="V313" s="91"/>
      <c r="W313" s="91"/>
      <c r="X313" s="92"/>
      <c r="Y313" s="38"/>
      <c r="Z313" s="38"/>
      <c r="AA313" s="38"/>
      <c r="AB313" s="38"/>
      <c r="AC313" s="38"/>
      <c r="AD313" s="38"/>
      <c r="AE313" s="38"/>
      <c r="AT313" s="17" t="s">
        <v>153</v>
      </c>
      <c r="AU313" s="17" t="s">
        <v>87</v>
      </c>
    </row>
    <row r="314" s="13" customFormat="1">
      <c r="A314" s="13"/>
      <c r="B314" s="242"/>
      <c r="C314" s="243"/>
      <c r="D314" s="235" t="s">
        <v>157</v>
      </c>
      <c r="E314" s="244" t="s">
        <v>1</v>
      </c>
      <c r="F314" s="245" t="s">
        <v>771</v>
      </c>
      <c r="G314" s="243"/>
      <c r="H314" s="246">
        <v>16</v>
      </c>
      <c r="I314" s="247"/>
      <c r="J314" s="247"/>
      <c r="K314" s="243"/>
      <c r="L314" s="243"/>
      <c r="M314" s="248"/>
      <c r="N314" s="249"/>
      <c r="O314" s="250"/>
      <c r="P314" s="250"/>
      <c r="Q314" s="250"/>
      <c r="R314" s="250"/>
      <c r="S314" s="250"/>
      <c r="T314" s="250"/>
      <c r="U314" s="250"/>
      <c r="V314" s="250"/>
      <c r="W314" s="250"/>
      <c r="X314" s="251"/>
      <c r="Y314" s="13"/>
      <c r="Z314" s="13"/>
      <c r="AA314" s="13"/>
      <c r="AB314" s="13"/>
      <c r="AC314" s="13"/>
      <c r="AD314" s="13"/>
      <c r="AE314" s="13"/>
      <c r="AT314" s="252" t="s">
        <v>157</v>
      </c>
      <c r="AU314" s="252" t="s">
        <v>87</v>
      </c>
      <c r="AV314" s="13" t="s">
        <v>87</v>
      </c>
      <c r="AW314" s="13" t="s">
        <v>5</v>
      </c>
      <c r="AX314" s="13" t="s">
        <v>77</v>
      </c>
      <c r="AY314" s="252" t="s">
        <v>144</v>
      </c>
    </row>
    <row r="315" s="14" customFormat="1">
      <c r="A315" s="14"/>
      <c r="B315" s="253"/>
      <c r="C315" s="254"/>
      <c r="D315" s="235" t="s">
        <v>157</v>
      </c>
      <c r="E315" s="255" t="s">
        <v>1</v>
      </c>
      <c r="F315" s="256" t="s">
        <v>159</v>
      </c>
      <c r="G315" s="254"/>
      <c r="H315" s="257">
        <v>16</v>
      </c>
      <c r="I315" s="258"/>
      <c r="J315" s="258"/>
      <c r="K315" s="254"/>
      <c r="L315" s="254"/>
      <c r="M315" s="259"/>
      <c r="N315" s="260"/>
      <c r="O315" s="261"/>
      <c r="P315" s="261"/>
      <c r="Q315" s="261"/>
      <c r="R315" s="261"/>
      <c r="S315" s="261"/>
      <c r="T315" s="261"/>
      <c r="U315" s="261"/>
      <c r="V315" s="261"/>
      <c r="W315" s="261"/>
      <c r="X315" s="262"/>
      <c r="Y315" s="14"/>
      <c r="Z315" s="14"/>
      <c r="AA315" s="14"/>
      <c r="AB315" s="14"/>
      <c r="AC315" s="14"/>
      <c r="AD315" s="14"/>
      <c r="AE315" s="14"/>
      <c r="AT315" s="263" t="s">
        <v>157</v>
      </c>
      <c r="AU315" s="263" t="s">
        <v>87</v>
      </c>
      <c r="AV315" s="14" t="s">
        <v>151</v>
      </c>
      <c r="AW315" s="14" t="s">
        <v>5</v>
      </c>
      <c r="AX315" s="14" t="s">
        <v>85</v>
      </c>
      <c r="AY315" s="263" t="s">
        <v>144</v>
      </c>
    </row>
    <row r="316" s="2" customFormat="1" ht="16.5" customHeight="1">
      <c r="A316" s="38"/>
      <c r="B316" s="39"/>
      <c r="C316" s="276" t="s">
        <v>404</v>
      </c>
      <c r="D316" s="276" t="s">
        <v>343</v>
      </c>
      <c r="E316" s="277" t="s">
        <v>773</v>
      </c>
      <c r="F316" s="278" t="s">
        <v>774</v>
      </c>
      <c r="G316" s="279" t="s">
        <v>149</v>
      </c>
      <c r="H316" s="280">
        <v>1</v>
      </c>
      <c r="I316" s="281"/>
      <c r="J316" s="282"/>
      <c r="K316" s="283">
        <f>ROUND(P316*H316,2)</f>
        <v>0</v>
      </c>
      <c r="L316" s="278" t="s">
        <v>1</v>
      </c>
      <c r="M316" s="284"/>
      <c r="N316" s="285" t="s">
        <v>1</v>
      </c>
      <c r="O316" s="229" t="s">
        <v>40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91"/>
      <c r="T316" s="231">
        <f>S316*H316</f>
        <v>0</v>
      </c>
      <c r="U316" s="231">
        <v>0.048500000000000001</v>
      </c>
      <c r="V316" s="231">
        <f>U316*H316</f>
        <v>0.048500000000000001</v>
      </c>
      <c r="W316" s="231">
        <v>0</v>
      </c>
      <c r="X316" s="232">
        <f>W316*H316</f>
        <v>0</v>
      </c>
      <c r="Y316" s="38"/>
      <c r="Z316" s="38"/>
      <c r="AA316" s="38"/>
      <c r="AB316" s="38"/>
      <c r="AC316" s="38"/>
      <c r="AD316" s="38"/>
      <c r="AE316" s="38"/>
      <c r="AR316" s="233" t="s">
        <v>199</v>
      </c>
      <c r="AT316" s="233" t="s">
        <v>343</v>
      </c>
      <c r="AU316" s="233" t="s">
        <v>87</v>
      </c>
      <c r="AY316" s="17" t="s">
        <v>144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7" t="s">
        <v>85</v>
      </c>
      <c r="BK316" s="234">
        <f>ROUND(P316*H316,2)</f>
        <v>0</v>
      </c>
      <c r="BL316" s="17" t="s">
        <v>151</v>
      </c>
      <c r="BM316" s="233" t="s">
        <v>775</v>
      </c>
    </row>
    <row r="317" s="2" customFormat="1">
      <c r="A317" s="38"/>
      <c r="B317" s="39"/>
      <c r="C317" s="40"/>
      <c r="D317" s="235" t="s">
        <v>153</v>
      </c>
      <c r="E317" s="40"/>
      <c r="F317" s="236" t="s">
        <v>776</v>
      </c>
      <c r="G317" s="40"/>
      <c r="H317" s="40"/>
      <c r="I317" s="237"/>
      <c r="J317" s="237"/>
      <c r="K317" s="40"/>
      <c r="L317" s="40"/>
      <c r="M317" s="44"/>
      <c r="N317" s="238"/>
      <c r="O317" s="239"/>
      <c r="P317" s="91"/>
      <c r="Q317" s="91"/>
      <c r="R317" s="91"/>
      <c r="S317" s="91"/>
      <c r="T317" s="91"/>
      <c r="U317" s="91"/>
      <c r="V317" s="91"/>
      <c r="W317" s="91"/>
      <c r="X317" s="92"/>
      <c r="Y317" s="38"/>
      <c r="Z317" s="38"/>
      <c r="AA317" s="38"/>
      <c r="AB317" s="38"/>
      <c r="AC317" s="38"/>
      <c r="AD317" s="38"/>
      <c r="AE317" s="38"/>
      <c r="AT317" s="17" t="s">
        <v>153</v>
      </c>
      <c r="AU317" s="17" t="s">
        <v>87</v>
      </c>
    </row>
    <row r="318" s="13" customFormat="1">
      <c r="A318" s="13"/>
      <c r="B318" s="242"/>
      <c r="C318" s="243"/>
      <c r="D318" s="235" t="s">
        <v>157</v>
      </c>
      <c r="E318" s="244" t="s">
        <v>1</v>
      </c>
      <c r="F318" s="245" t="s">
        <v>777</v>
      </c>
      <c r="G318" s="243"/>
      <c r="H318" s="246">
        <v>1</v>
      </c>
      <c r="I318" s="247"/>
      <c r="J318" s="247"/>
      <c r="K318" s="243"/>
      <c r="L318" s="243"/>
      <c r="M318" s="248"/>
      <c r="N318" s="249"/>
      <c r="O318" s="250"/>
      <c r="P318" s="250"/>
      <c r="Q318" s="250"/>
      <c r="R318" s="250"/>
      <c r="S318" s="250"/>
      <c r="T318" s="250"/>
      <c r="U318" s="250"/>
      <c r="V318" s="250"/>
      <c r="W318" s="250"/>
      <c r="X318" s="251"/>
      <c r="Y318" s="13"/>
      <c r="Z318" s="13"/>
      <c r="AA318" s="13"/>
      <c r="AB318" s="13"/>
      <c r="AC318" s="13"/>
      <c r="AD318" s="13"/>
      <c r="AE318" s="13"/>
      <c r="AT318" s="252" t="s">
        <v>157</v>
      </c>
      <c r="AU318" s="252" t="s">
        <v>87</v>
      </c>
      <c r="AV318" s="13" t="s">
        <v>87</v>
      </c>
      <c r="AW318" s="13" t="s">
        <v>5</v>
      </c>
      <c r="AX318" s="13" t="s">
        <v>77</v>
      </c>
      <c r="AY318" s="252" t="s">
        <v>144</v>
      </c>
    </row>
    <row r="319" s="14" customFormat="1">
      <c r="A319" s="14"/>
      <c r="B319" s="253"/>
      <c r="C319" s="254"/>
      <c r="D319" s="235" t="s">
        <v>157</v>
      </c>
      <c r="E319" s="255" t="s">
        <v>1</v>
      </c>
      <c r="F319" s="256" t="s">
        <v>159</v>
      </c>
      <c r="G319" s="254"/>
      <c r="H319" s="257">
        <v>1</v>
      </c>
      <c r="I319" s="258"/>
      <c r="J319" s="258"/>
      <c r="K319" s="254"/>
      <c r="L319" s="254"/>
      <c r="M319" s="259"/>
      <c r="N319" s="260"/>
      <c r="O319" s="261"/>
      <c r="P319" s="261"/>
      <c r="Q319" s="261"/>
      <c r="R319" s="261"/>
      <c r="S319" s="261"/>
      <c r="T319" s="261"/>
      <c r="U319" s="261"/>
      <c r="V319" s="261"/>
      <c r="W319" s="261"/>
      <c r="X319" s="262"/>
      <c r="Y319" s="14"/>
      <c r="Z319" s="14"/>
      <c r="AA319" s="14"/>
      <c r="AB319" s="14"/>
      <c r="AC319" s="14"/>
      <c r="AD319" s="14"/>
      <c r="AE319" s="14"/>
      <c r="AT319" s="263" t="s">
        <v>157</v>
      </c>
      <c r="AU319" s="263" t="s">
        <v>87</v>
      </c>
      <c r="AV319" s="14" t="s">
        <v>151</v>
      </c>
      <c r="AW319" s="14" t="s">
        <v>5</v>
      </c>
      <c r="AX319" s="14" t="s">
        <v>85</v>
      </c>
      <c r="AY319" s="263" t="s">
        <v>144</v>
      </c>
    </row>
    <row r="320" s="2" customFormat="1" ht="16.5" customHeight="1">
      <c r="A320" s="38"/>
      <c r="B320" s="39"/>
      <c r="C320" s="276" t="s">
        <v>409</v>
      </c>
      <c r="D320" s="276" t="s">
        <v>343</v>
      </c>
      <c r="E320" s="277" t="s">
        <v>778</v>
      </c>
      <c r="F320" s="278" t="s">
        <v>779</v>
      </c>
      <c r="G320" s="279" t="s">
        <v>149</v>
      </c>
      <c r="H320" s="280">
        <v>2</v>
      </c>
      <c r="I320" s="281"/>
      <c r="J320" s="282"/>
      <c r="K320" s="283">
        <f>ROUND(P320*H320,2)</f>
        <v>0</v>
      </c>
      <c r="L320" s="278" t="s">
        <v>1</v>
      </c>
      <c r="M320" s="284"/>
      <c r="N320" s="285" t="s">
        <v>1</v>
      </c>
      <c r="O320" s="229" t="s">
        <v>40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91"/>
      <c r="T320" s="231">
        <f>S320*H320</f>
        <v>0</v>
      </c>
      <c r="U320" s="231">
        <v>0.015990000000000001</v>
      </c>
      <c r="V320" s="231">
        <f>U320*H320</f>
        <v>0.031980000000000001</v>
      </c>
      <c r="W320" s="231">
        <v>0</v>
      </c>
      <c r="X320" s="232">
        <f>W320*H320</f>
        <v>0</v>
      </c>
      <c r="Y320" s="38"/>
      <c r="Z320" s="38"/>
      <c r="AA320" s="38"/>
      <c r="AB320" s="38"/>
      <c r="AC320" s="38"/>
      <c r="AD320" s="38"/>
      <c r="AE320" s="38"/>
      <c r="AR320" s="233" t="s">
        <v>199</v>
      </c>
      <c r="AT320" s="233" t="s">
        <v>343</v>
      </c>
      <c r="AU320" s="233" t="s">
        <v>87</v>
      </c>
      <c r="AY320" s="17" t="s">
        <v>144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7" t="s">
        <v>85</v>
      </c>
      <c r="BK320" s="234">
        <f>ROUND(P320*H320,2)</f>
        <v>0</v>
      </c>
      <c r="BL320" s="17" t="s">
        <v>151</v>
      </c>
      <c r="BM320" s="233" t="s">
        <v>780</v>
      </c>
    </row>
    <row r="321" s="2" customFormat="1">
      <c r="A321" s="38"/>
      <c r="B321" s="39"/>
      <c r="C321" s="40"/>
      <c r="D321" s="235" t="s">
        <v>153</v>
      </c>
      <c r="E321" s="40"/>
      <c r="F321" s="236" t="s">
        <v>781</v>
      </c>
      <c r="G321" s="40"/>
      <c r="H321" s="40"/>
      <c r="I321" s="237"/>
      <c r="J321" s="237"/>
      <c r="K321" s="40"/>
      <c r="L321" s="40"/>
      <c r="M321" s="44"/>
      <c r="N321" s="238"/>
      <c r="O321" s="239"/>
      <c r="P321" s="91"/>
      <c r="Q321" s="91"/>
      <c r="R321" s="91"/>
      <c r="S321" s="91"/>
      <c r="T321" s="91"/>
      <c r="U321" s="91"/>
      <c r="V321" s="91"/>
      <c r="W321" s="91"/>
      <c r="X321" s="92"/>
      <c r="Y321" s="38"/>
      <c r="Z321" s="38"/>
      <c r="AA321" s="38"/>
      <c r="AB321" s="38"/>
      <c r="AC321" s="38"/>
      <c r="AD321" s="38"/>
      <c r="AE321" s="38"/>
      <c r="AT321" s="17" t="s">
        <v>153</v>
      </c>
      <c r="AU321" s="17" t="s">
        <v>87</v>
      </c>
    </row>
    <row r="322" s="2" customFormat="1" ht="24.15" customHeight="1">
      <c r="A322" s="38"/>
      <c r="B322" s="39"/>
      <c r="C322" s="276" t="s">
        <v>414</v>
      </c>
      <c r="D322" s="276" t="s">
        <v>343</v>
      </c>
      <c r="E322" s="277" t="s">
        <v>508</v>
      </c>
      <c r="F322" s="278" t="s">
        <v>509</v>
      </c>
      <c r="G322" s="279" t="s">
        <v>149</v>
      </c>
      <c r="H322" s="280">
        <v>1</v>
      </c>
      <c r="I322" s="281"/>
      <c r="J322" s="282"/>
      <c r="K322" s="283">
        <f>ROUND(P322*H322,2)</f>
        <v>0</v>
      </c>
      <c r="L322" s="278" t="s">
        <v>150</v>
      </c>
      <c r="M322" s="284"/>
      <c r="N322" s="285" t="s">
        <v>1</v>
      </c>
      <c r="O322" s="229" t="s">
        <v>40</v>
      </c>
      <c r="P322" s="230">
        <f>I322+J322</f>
        <v>0</v>
      </c>
      <c r="Q322" s="230">
        <f>ROUND(I322*H322,2)</f>
        <v>0</v>
      </c>
      <c r="R322" s="230">
        <f>ROUND(J322*H322,2)</f>
        <v>0</v>
      </c>
      <c r="S322" s="91"/>
      <c r="T322" s="231">
        <f>S322*H322</f>
        <v>0</v>
      </c>
      <c r="U322" s="231">
        <v>0.016199999999999999</v>
      </c>
      <c r="V322" s="231">
        <f>U322*H322</f>
        <v>0.016199999999999999</v>
      </c>
      <c r="W322" s="231">
        <v>0</v>
      </c>
      <c r="X322" s="232">
        <f>W322*H322</f>
        <v>0</v>
      </c>
      <c r="Y322" s="38"/>
      <c r="Z322" s="38"/>
      <c r="AA322" s="38"/>
      <c r="AB322" s="38"/>
      <c r="AC322" s="38"/>
      <c r="AD322" s="38"/>
      <c r="AE322" s="38"/>
      <c r="AR322" s="233" t="s">
        <v>199</v>
      </c>
      <c r="AT322" s="233" t="s">
        <v>343</v>
      </c>
      <c r="AU322" s="233" t="s">
        <v>87</v>
      </c>
      <c r="AY322" s="17" t="s">
        <v>144</v>
      </c>
      <c r="BE322" s="234">
        <f>IF(O322="základní",K322,0)</f>
        <v>0</v>
      </c>
      <c r="BF322" s="234">
        <f>IF(O322="snížená",K322,0)</f>
        <v>0</v>
      </c>
      <c r="BG322" s="234">
        <f>IF(O322="zákl. přenesená",K322,0)</f>
        <v>0</v>
      </c>
      <c r="BH322" s="234">
        <f>IF(O322="sníž. přenesená",K322,0)</f>
        <v>0</v>
      </c>
      <c r="BI322" s="234">
        <f>IF(O322="nulová",K322,0)</f>
        <v>0</v>
      </c>
      <c r="BJ322" s="17" t="s">
        <v>85</v>
      </c>
      <c r="BK322" s="234">
        <f>ROUND(P322*H322,2)</f>
        <v>0</v>
      </c>
      <c r="BL322" s="17" t="s">
        <v>151</v>
      </c>
      <c r="BM322" s="233" t="s">
        <v>782</v>
      </c>
    </row>
    <row r="323" s="2" customFormat="1">
      <c r="A323" s="38"/>
      <c r="B323" s="39"/>
      <c r="C323" s="40"/>
      <c r="D323" s="235" t="s">
        <v>153</v>
      </c>
      <c r="E323" s="40"/>
      <c r="F323" s="236" t="s">
        <v>509</v>
      </c>
      <c r="G323" s="40"/>
      <c r="H323" s="40"/>
      <c r="I323" s="237"/>
      <c r="J323" s="237"/>
      <c r="K323" s="40"/>
      <c r="L323" s="40"/>
      <c r="M323" s="44"/>
      <c r="N323" s="238"/>
      <c r="O323" s="239"/>
      <c r="P323" s="91"/>
      <c r="Q323" s="91"/>
      <c r="R323" s="91"/>
      <c r="S323" s="91"/>
      <c r="T323" s="91"/>
      <c r="U323" s="91"/>
      <c r="V323" s="91"/>
      <c r="W323" s="91"/>
      <c r="X323" s="92"/>
      <c r="Y323" s="38"/>
      <c r="Z323" s="38"/>
      <c r="AA323" s="38"/>
      <c r="AB323" s="38"/>
      <c r="AC323" s="38"/>
      <c r="AD323" s="38"/>
      <c r="AE323" s="38"/>
      <c r="AT323" s="17" t="s">
        <v>153</v>
      </c>
      <c r="AU323" s="17" t="s">
        <v>87</v>
      </c>
    </row>
    <row r="324" s="13" customFormat="1">
      <c r="A324" s="13"/>
      <c r="B324" s="242"/>
      <c r="C324" s="243"/>
      <c r="D324" s="235" t="s">
        <v>157</v>
      </c>
      <c r="E324" s="244" t="s">
        <v>1</v>
      </c>
      <c r="F324" s="245" t="s">
        <v>777</v>
      </c>
      <c r="G324" s="243"/>
      <c r="H324" s="246">
        <v>1</v>
      </c>
      <c r="I324" s="247"/>
      <c r="J324" s="247"/>
      <c r="K324" s="243"/>
      <c r="L324" s="243"/>
      <c r="M324" s="248"/>
      <c r="N324" s="249"/>
      <c r="O324" s="250"/>
      <c r="P324" s="250"/>
      <c r="Q324" s="250"/>
      <c r="R324" s="250"/>
      <c r="S324" s="250"/>
      <c r="T324" s="250"/>
      <c r="U324" s="250"/>
      <c r="V324" s="250"/>
      <c r="W324" s="250"/>
      <c r="X324" s="251"/>
      <c r="Y324" s="13"/>
      <c r="Z324" s="13"/>
      <c r="AA324" s="13"/>
      <c r="AB324" s="13"/>
      <c r="AC324" s="13"/>
      <c r="AD324" s="13"/>
      <c r="AE324" s="13"/>
      <c r="AT324" s="252" t="s">
        <v>157</v>
      </c>
      <c r="AU324" s="252" t="s">
        <v>87</v>
      </c>
      <c r="AV324" s="13" t="s">
        <v>87</v>
      </c>
      <c r="AW324" s="13" t="s">
        <v>5</v>
      </c>
      <c r="AX324" s="13" t="s">
        <v>85</v>
      </c>
      <c r="AY324" s="252" t="s">
        <v>144</v>
      </c>
    </row>
    <row r="325" s="2" customFormat="1" ht="16.5" customHeight="1">
      <c r="A325" s="38"/>
      <c r="B325" s="39"/>
      <c r="C325" s="276" t="s">
        <v>418</v>
      </c>
      <c r="D325" s="276" t="s">
        <v>343</v>
      </c>
      <c r="E325" s="277" t="s">
        <v>503</v>
      </c>
      <c r="F325" s="278" t="s">
        <v>504</v>
      </c>
      <c r="G325" s="279" t="s">
        <v>149</v>
      </c>
      <c r="H325" s="280">
        <v>1</v>
      </c>
      <c r="I325" s="281"/>
      <c r="J325" s="282"/>
      <c r="K325" s="283">
        <f>ROUND(P325*H325,2)</f>
        <v>0</v>
      </c>
      <c r="L325" s="278" t="s">
        <v>1</v>
      </c>
      <c r="M325" s="284"/>
      <c r="N325" s="285" t="s">
        <v>1</v>
      </c>
      <c r="O325" s="229" t="s">
        <v>40</v>
      </c>
      <c r="P325" s="230">
        <f>I325+J325</f>
        <v>0</v>
      </c>
      <c r="Q325" s="230">
        <f>ROUND(I325*H325,2)</f>
        <v>0</v>
      </c>
      <c r="R325" s="230">
        <f>ROUND(J325*H325,2)</f>
        <v>0</v>
      </c>
      <c r="S325" s="91"/>
      <c r="T325" s="231">
        <f>S325*H325</f>
        <v>0</v>
      </c>
      <c r="U325" s="231">
        <v>0.014590000000000001</v>
      </c>
      <c r="V325" s="231">
        <f>U325*H325</f>
        <v>0.014590000000000001</v>
      </c>
      <c r="W325" s="231">
        <v>0</v>
      </c>
      <c r="X325" s="232">
        <f>W325*H325</f>
        <v>0</v>
      </c>
      <c r="Y325" s="38"/>
      <c r="Z325" s="38"/>
      <c r="AA325" s="38"/>
      <c r="AB325" s="38"/>
      <c r="AC325" s="38"/>
      <c r="AD325" s="38"/>
      <c r="AE325" s="38"/>
      <c r="AR325" s="233" t="s">
        <v>199</v>
      </c>
      <c r="AT325" s="233" t="s">
        <v>343</v>
      </c>
      <c r="AU325" s="233" t="s">
        <v>87</v>
      </c>
      <c r="AY325" s="17" t="s">
        <v>144</v>
      </c>
      <c r="BE325" s="234">
        <f>IF(O325="základní",K325,0)</f>
        <v>0</v>
      </c>
      <c r="BF325" s="234">
        <f>IF(O325="snížená",K325,0)</f>
        <v>0</v>
      </c>
      <c r="BG325" s="234">
        <f>IF(O325="zákl. přenesená",K325,0)</f>
        <v>0</v>
      </c>
      <c r="BH325" s="234">
        <f>IF(O325="sníž. přenesená",K325,0)</f>
        <v>0</v>
      </c>
      <c r="BI325" s="234">
        <f>IF(O325="nulová",K325,0)</f>
        <v>0</v>
      </c>
      <c r="BJ325" s="17" t="s">
        <v>85</v>
      </c>
      <c r="BK325" s="234">
        <f>ROUND(P325*H325,2)</f>
        <v>0</v>
      </c>
      <c r="BL325" s="17" t="s">
        <v>151</v>
      </c>
      <c r="BM325" s="233" t="s">
        <v>783</v>
      </c>
    </row>
    <row r="326" s="2" customFormat="1">
      <c r="A326" s="38"/>
      <c r="B326" s="39"/>
      <c r="C326" s="40"/>
      <c r="D326" s="235" t="s">
        <v>153</v>
      </c>
      <c r="E326" s="40"/>
      <c r="F326" s="236" t="s">
        <v>504</v>
      </c>
      <c r="G326" s="40"/>
      <c r="H326" s="40"/>
      <c r="I326" s="237"/>
      <c r="J326" s="237"/>
      <c r="K326" s="40"/>
      <c r="L326" s="40"/>
      <c r="M326" s="44"/>
      <c r="N326" s="238"/>
      <c r="O326" s="239"/>
      <c r="P326" s="91"/>
      <c r="Q326" s="91"/>
      <c r="R326" s="91"/>
      <c r="S326" s="91"/>
      <c r="T326" s="91"/>
      <c r="U326" s="91"/>
      <c r="V326" s="91"/>
      <c r="W326" s="91"/>
      <c r="X326" s="92"/>
      <c r="Y326" s="38"/>
      <c r="Z326" s="38"/>
      <c r="AA326" s="38"/>
      <c r="AB326" s="38"/>
      <c r="AC326" s="38"/>
      <c r="AD326" s="38"/>
      <c r="AE326" s="38"/>
      <c r="AT326" s="17" t="s">
        <v>153</v>
      </c>
      <c r="AU326" s="17" t="s">
        <v>87</v>
      </c>
    </row>
    <row r="327" s="2" customFormat="1">
      <c r="A327" s="38"/>
      <c r="B327" s="39"/>
      <c r="C327" s="40"/>
      <c r="D327" s="235" t="s">
        <v>500</v>
      </c>
      <c r="E327" s="40"/>
      <c r="F327" s="264" t="s">
        <v>506</v>
      </c>
      <c r="G327" s="40"/>
      <c r="H327" s="40"/>
      <c r="I327" s="237"/>
      <c r="J327" s="237"/>
      <c r="K327" s="40"/>
      <c r="L327" s="40"/>
      <c r="M327" s="44"/>
      <c r="N327" s="238"/>
      <c r="O327" s="239"/>
      <c r="P327" s="91"/>
      <c r="Q327" s="91"/>
      <c r="R327" s="91"/>
      <c r="S327" s="91"/>
      <c r="T327" s="91"/>
      <c r="U327" s="91"/>
      <c r="V327" s="91"/>
      <c r="W327" s="91"/>
      <c r="X327" s="92"/>
      <c r="Y327" s="38"/>
      <c r="Z327" s="38"/>
      <c r="AA327" s="38"/>
      <c r="AB327" s="38"/>
      <c r="AC327" s="38"/>
      <c r="AD327" s="38"/>
      <c r="AE327" s="38"/>
      <c r="AT327" s="17" t="s">
        <v>500</v>
      </c>
      <c r="AU327" s="17" t="s">
        <v>87</v>
      </c>
    </row>
    <row r="328" s="13" customFormat="1">
      <c r="A328" s="13"/>
      <c r="B328" s="242"/>
      <c r="C328" s="243"/>
      <c r="D328" s="235" t="s">
        <v>157</v>
      </c>
      <c r="E328" s="244" t="s">
        <v>1</v>
      </c>
      <c r="F328" s="245" t="s">
        <v>777</v>
      </c>
      <c r="G328" s="243"/>
      <c r="H328" s="246">
        <v>1</v>
      </c>
      <c r="I328" s="247"/>
      <c r="J328" s="247"/>
      <c r="K328" s="243"/>
      <c r="L328" s="243"/>
      <c r="M328" s="248"/>
      <c r="N328" s="249"/>
      <c r="O328" s="250"/>
      <c r="P328" s="250"/>
      <c r="Q328" s="250"/>
      <c r="R328" s="250"/>
      <c r="S328" s="250"/>
      <c r="T328" s="250"/>
      <c r="U328" s="250"/>
      <c r="V328" s="250"/>
      <c r="W328" s="250"/>
      <c r="X328" s="251"/>
      <c r="Y328" s="13"/>
      <c r="Z328" s="13"/>
      <c r="AA328" s="13"/>
      <c r="AB328" s="13"/>
      <c r="AC328" s="13"/>
      <c r="AD328" s="13"/>
      <c r="AE328" s="13"/>
      <c r="AT328" s="252" t="s">
        <v>157</v>
      </c>
      <c r="AU328" s="252" t="s">
        <v>87</v>
      </c>
      <c r="AV328" s="13" t="s">
        <v>87</v>
      </c>
      <c r="AW328" s="13" t="s">
        <v>5</v>
      </c>
      <c r="AX328" s="13" t="s">
        <v>77</v>
      </c>
      <c r="AY328" s="252" t="s">
        <v>144</v>
      </c>
    </row>
    <row r="329" s="14" customFormat="1">
      <c r="A329" s="14"/>
      <c r="B329" s="253"/>
      <c r="C329" s="254"/>
      <c r="D329" s="235" t="s">
        <v>157</v>
      </c>
      <c r="E329" s="255" t="s">
        <v>1</v>
      </c>
      <c r="F329" s="256" t="s">
        <v>159</v>
      </c>
      <c r="G329" s="254"/>
      <c r="H329" s="257">
        <v>1</v>
      </c>
      <c r="I329" s="258"/>
      <c r="J329" s="258"/>
      <c r="K329" s="254"/>
      <c r="L329" s="254"/>
      <c r="M329" s="259"/>
      <c r="N329" s="260"/>
      <c r="O329" s="261"/>
      <c r="P329" s="261"/>
      <c r="Q329" s="261"/>
      <c r="R329" s="261"/>
      <c r="S329" s="261"/>
      <c r="T329" s="261"/>
      <c r="U329" s="261"/>
      <c r="V329" s="261"/>
      <c r="W329" s="261"/>
      <c r="X329" s="262"/>
      <c r="Y329" s="14"/>
      <c r="Z329" s="14"/>
      <c r="AA329" s="14"/>
      <c r="AB329" s="14"/>
      <c r="AC329" s="14"/>
      <c r="AD329" s="14"/>
      <c r="AE329" s="14"/>
      <c r="AT329" s="263" t="s">
        <v>157</v>
      </c>
      <c r="AU329" s="263" t="s">
        <v>87</v>
      </c>
      <c r="AV329" s="14" t="s">
        <v>151</v>
      </c>
      <c r="AW329" s="14" t="s">
        <v>5</v>
      </c>
      <c r="AX329" s="14" t="s">
        <v>85</v>
      </c>
      <c r="AY329" s="263" t="s">
        <v>144</v>
      </c>
    </row>
    <row r="330" s="2" customFormat="1" ht="24.15" customHeight="1">
      <c r="A330" s="38"/>
      <c r="B330" s="39"/>
      <c r="C330" s="276" t="s">
        <v>425</v>
      </c>
      <c r="D330" s="276" t="s">
        <v>343</v>
      </c>
      <c r="E330" s="277" t="s">
        <v>527</v>
      </c>
      <c r="F330" s="278" t="s">
        <v>528</v>
      </c>
      <c r="G330" s="279" t="s">
        <v>202</v>
      </c>
      <c r="H330" s="280">
        <v>88.799999999999997</v>
      </c>
      <c r="I330" s="281"/>
      <c r="J330" s="282"/>
      <c r="K330" s="283">
        <f>ROUND(P330*H330,2)</f>
        <v>0</v>
      </c>
      <c r="L330" s="278" t="s">
        <v>150</v>
      </c>
      <c r="M330" s="284"/>
      <c r="N330" s="285" t="s">
        <v>1</v>
      </c>
      <c r="O330" s="229" t="s">
        <v>40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91"/>
      <c r="T330" s="231">
        <f>S330*H330</f>
        <v>0</v>
      </c>
      <c r="U330" s="231">
        <v>0.022100000000000002</v>
      </c>
      <c r="V330" s="231">
        <f>U330*H330</f>
        <v>1.96248</v>
      </c>
      <c r="W330" s="231">
        <v>0</v>
      </c>
      <c r="X330" s="232">
        <f>W330*H330</f>
        <v>0</v>
      </c>
      <c r="Y330" s="38"/>
      <c r="Z330" s="38"/>
      <c r="AA330" s="38"/>
      <c r="AB330" s="38"/>
      <c r="AC330" s="38"/>
      <c r="AD330" s="38"/>
      <c r="AE330" s="38"/>
      <c r="AR330" s="233" t="s">
        <v>199</v>
      </c>
      <c r="AT330" s="233" t="s">
        <v>343</v>
      </c>
      <c r="AU330" s="233" t="s">
        <v>87</v>
      </c>
      <c r="AY330" s="17" t="s">
        <v>144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7" t="s">
        <v>85</v>
      </c>
      <c r="BK330" s="234">
        <f>ROUND(P330*H330,2)</f>
        <v>0</v>
      </c>
      <c r="BL330" s="17" t="s">
        <v>151</v>
      </c>
      <c r="BM330" s="233" t="s">
        <v>784</v>
      </c>
    </row>
    <row r="331" s="2" customFormat="1">
      <c r="A331" s="38"/>
      <c r="B331" s="39"/>
      <c r="C331" s="40"/>
      <c r="D331" s="235" t="s">
        <v>153</v>
      </c>
      <c r="E331" s="40"/>
      <c r="F331" s="236" t="s">
        <v>528</v>
      </c>
      <c r="G331" s="40"/>
      <c r="H331" s="40"/>
      <c r="I331" s="237"/>
      <c r="J331" s="237"/>
      <c r="K331" s="40"/>
      <c r="L331" s="40"/>
      <c r="M331" s="44"/>
      <c r="N331" s="238"/>
      <c r="O331" s="239"/>
      <c r="P331" s="91"/>
      <c r="Q331" s="91"/>
      <c r="R331" s="91"/>
      <c r="S331" s="91"/>
      <c r="T331" s="91"/>
      <c r="U331" s="91"/>
      <c r="V331" s="91"/>
      <c r="W331" s="91"/>
      <c r="X331" s="92"/>
      <c r="Y331" s="38"/>
      <c r="Z331" s="38"/>
      <c r="AA331" s="38"/>
      <c r="AB331" s="38"/>
      <c r="AC331" s="38"/>
      <c r="AD331" s="38"/>
      <c r="AE331" s="38"/>
      <c r="AT331" s="17" t="s">
        <v>153</v>
      </c>
      <c r="AU331" s="17" t="s">
        <v>87</v>
      </c>
    </row>
    <row r="332" s="13" customFormat="1">
      <c r="A332" s="13"/>
      <c r="B332" s="242"/>
      <c r="C332" s="243"/>
      <c r="D332" s="235" t="s">
        <v>157</v>
      </c>
      <c r="E332" s="244" t="s">
        <v>1</v>
      </c>
      <c r="F332" s="245" t="s">
        <v>785</v>
      </c>
      <c r="G332" s="243"/>
      <c r="H332" s="246">
        <v>88.799999999999997</v>
      </c>
      <c r="I332" s="247"/>
      <c r="J332" s="247"/>
      <c r="K332" s="243"/>
      <c r="L332" s="243"/>
      <c r="M332" s="248"/>
      <c r="N332" s="249"/>
      <c r="O332" s="250"/>
      <c r="P332" s="250"/>
      <c r="Q332" s="250"/>
      <c r="R332" s="250"/>
      <c r="S332" s="250"/>
      <c r="T332" s="250"/>
      <c r="U332" s="250"/>
      <c r="V332" s="250"/>
      <c r="W332" s="250"/>
      <c r="X332" s="251"/>
      <c r="Y332" s="13"/>
      <c r="Z332" s="13"/>
      <c r="AA332" s="13"/>
      <c r="AB332" s="13"/>
      <c r="AC332" s="13"/>
      <c r="AD332" s="13"/>
      <c r="AE332" s="13"/>
      <c r="AT332" s="252" t="s">
        <v>157</v>
      </c>
      <c r="AU332" s="252" t="s">
        <v>87</v>
      </c>
      <c r="AV332" s="13" t="s">
        <v>87</v>
      </c>
      <c r="AW332" s="13" t="s">
        <v>5</v>
      </c>
      <c r="AX332" s="13" t="s">
        <v>77</v>
      </c>
      <c r="AY332" s="252" t="s">
        <v>144</v>
      </c>
    </row>
    <row r="333" s="14" customFormat="1">
      <c r="A333" s="14"/>
      <c r="B333" s="253"/>
      <c r="C333" s="254"/>
      <c r="D333" s="235" t="s">
        <v>157</v>
      </c>
      <c r="E333" s="255" t="s">
        <v>1</v>
      </c>
      <c r="F333" s="256" t="s">
        <v>159</v>
      </c>
      <c r="G333" s="254"/>
      <c r="H333" s="257">
        <v>88.799999999999997</v>
      </c>
      <c r="I333" s="258"/>
      <c r="J333" s="258"/>
      <c r="K333" s="254"/>
      <c r="L333" s="254"/>
      <c r="M333" s="259"/>
      <c r="N333" s="260"/>
      <c r="O333" s="261"/>
      <c r="P333" s="261"/>
      <c r="Q333" s="261"/>
      <c r="R333" s="261"/>
      <c r="S333" s="261"/>
      <c r="T333" s="261"/>
      <c r="U333" s="261"/>
      <c r="V333" s="261"/>
      <c r="W333" s="261"/>
      <c r="X333" s="262"/>
      <c r="Y333" s="14"/>
      <c r="Z333" s="14"/>
      <c r="AA333" s="14"/>
      <c r="AB333" s="14"/>
      <c r="AC333" s="14"/>
      <c r="AD333" s="14"/>
      <c r="AE333" s="14"/>
      <c r="AT333" s="263" t="s">
        <v>157</v>
      </c>
      <c r="AU333" s="263" t="s">
        <v>87</v>
      </c>
      <c r="AV333" s="14" t="s">
        <v>151</v>
      </c>
      <c r="AW333" s="14" t="s">
        <v>5</v>
      </c>
      <c r="AX333" s="14" t="s">
        <v>85</v>
      </c>
      <c r="AY333" s="263" t="s">
        <v>144</v>
      </c>
    </row>
    <row r="334" s="2" customFormat="1" ht="24.15" customHeight="1">
      <c r="A334" s="38"/>
      <c r="B334" s="39"/>
      <c r="C334" s="221" t="s">
        <v>431</v>
      </c>
      <c r="D334" s="221" t="s">
        <v>146</v>
      </c>
      <c r="E334" s="222" t="s">
        <v>383</v>
      </c>
      <c r="F334" s="223" t="s">
        <v>384</v>
      </c>
      <c r="G334" s="224" t="s">
        <v>149</v>
      </c>
      <c r="H334" s="225">
        <v>1</v>
      </c>
      <c r="I334" s="226"/>
      <c r="J334" s="226"/>
      <c r="K334" s="227">
        <f>ROUND(P334*H334,2)</f>
        <v>0</v>
      </c>
      <c r="L334" s="223" t="s">
        <v>786</v>
      </c>
      <c r="M334" s="44"/>
      <c r="N334" s="228" t="s">
        <v>1</v>
      </c>
      <c r="O334" s="229" t="s">
        <v>40</v>
      </c>
      <c r="P334" s="230">
        <f>I334+J334</f>
        <v>0</v>
      </c>
      <c r="Q334" s="230">
        <f>ROUND(I334*H334,2)</f>
        <v>0</v>
      </c>
      <c r="R334" s="230">
        <f>ROUND(J334*H334,2)</f>
        <v>0</v>
      </c>
      <c r="S334" s="91"/>
      <c r="T334" s="231">
        <f>S334*H334</f>
        <v>0</v>
      </c>
      <c r="U334" s="231">
        <v>0.47094000000000003</v>
      </c>
      <c r="V334" s="231">
        <f>U334*H334</f>
        <v>0.47094000000000003</v>
      </c>
      <c r="W334" s="231">
        <v>0</v>
      </c>
      <c r="X334" s="232">
        <f>W334*H334</f>
        <v>0</v>
      </c>
      <c r="Y334" s="38"/>
      <c r="Z334" s="38"/>
      <c r="AA334" s="38"/>
      <c r="AB334" s="38"/>
      <c r="AC334" s="38"/>
      <c r="AD334" s="38"/>
      <c r="AE334" s="38"/>
      <c r="AR334" s="233" t="s">
        <v>151</v>
      </c>
      <c r="AT334" s="233" t="s">
        <v>146</v>
      </c>
      <c r="AU334" s="233" t="s">
        <v>87</v>
      </c>
      <c r="AY334" s="17" t="s">
        <v>144</v>
      </c>
      <c r="BE334" s="234">
        <f>IF(O334="základní",K334,0)</f>
        <v>0</v>
      </c>
      <c r="BF334" s="234">
        <f>IF(O334="snížená",K334,0)</f>
        <v>0</v>
      </c>
      <c r="BG334" s="234">
        <f>IF(O334="zákl. přenesená",K334,0)</f>
        <v>0</v>
      </c>
      <c r="BH334" s="234">
        <f>IF(O334="sníž. přenesená",K334,0)</f>
        <v>0</v>
      </c>
      <c r="BI334" s="234">
        <f>IF(O334="nulová",K334,0)</f>
        <v>0</v>
      </c>
      <c r="BJ334" s="17" t="s">
        <v>85</v>
      </c>
      <c r="BK334" s="234">
        <f>ROUND(P334*H334,2)</f>
        <v>0</v>
      </c>
      <c r="BL334" s="17" t="s">
        <v>151</v>
      </c>
      <c r="BM334" s="233" t="s">
        <v>787</v>
      </c>
    </row>
    <row r="335" s="2" customFormat="1">
      <c r="A335" s="38"/>
      <c r="B335" s="39"/>
      <c r="C335" s="40"/>
      <c r="D335" s="235" t="s">
        <v>153</v>
      </c>
      <c r="E335" s="40"/>
      <c r="F335" s="236" t="s">
        <v>386</v>
      </c>
      <c r="G335" s="40"/>
      <c r="H335" s="40"/>
      <c r="I335" s="237"/>
      <c r="J335" s="237"/>
      <c r="K335" s="40"/>
      <c r="L335" s="40"/>
      <c r="M335" s="44"/>
      <c r="N335" s="238"/>
      <c r="O335" s="239"/>
      <c r="P335" s="91"/>
      <c r="Q335" s="91"/>
      <c r="R335" s="91"/>
      <c r="S335" s="91"/>
      <c r="T335" s="91"/>
      <c r="U335" s="91"/>
      <c r="V335" s="91"/>
      <c r="W335" s="91"/>
      <c r="X335" s="92"/>
      <c r="Y335" s="38"/>
      <c r="Z335" s="38"/>
      <c r="AA335" s="38"/>
      <c r="AB335" s="38"/>
      <c r="AC335" s="38"/>
      <c r="AD335" s="38"/>
      <c r="AE335" s="38"/>
      <c r="AT335" s="17" t="s">
        <v>153</v>
      </c>
      <c r="AU335" s="17" t="s">
        <v>87</v>
      </c>
    </row>
    <row r="336" s="13" customFormat="1">
      <c r="A336" s="13"/>
      <c r="B336" s="242"/>
      <c r="C336" s="243"/>
      <c r="D336" s="235" t="s">
        <v>157</v>
      </c>
      <c r="E336" s="244" t="s">
        <v>1</v>
      </c>
      <c r="F336" s="245" t="s">
        <v>85</v>
      </c>
      <c r="G336" s="243"/>
      <c r="H336" s="246">
        <v>1</v>
      </c>
      <c r="I336" s="247"/>
      <c r="J336" s="247"/>
      <c r="K336" s="243"/>
      <c r="L336" s="243"/>
      <c r="M336" s="248"/>
      <c r="N336" s="249"/>
      <c r="O336" s="250"/>
      <c r="P336" s="250"/>
      <c r="Q336" s="250"/>
      <c r="R336" s="250"/>
      <c r="S336" s="250"/>
      <c r="T336" s="250"/>
      <c r="U336" s="250"/>
      <c r="V336" s="250"/>
      <c r="W336" s="250"/>
      <c r="X336" s="251"/>
      <c r="Y336" s="13"/>
      <c r="Z336" s="13"/>
      <c r="AA336" s="13"/>
      <c r="AB336" s="13"/>
      <c r="AC336" s="13"/>
      <c r="AD336" s="13"/>
      <c r="AE336" s="13"/>
      <c r="AT336" s="252" t="s">
        <v>157</v>
      </c>
      <c r="AU336" s="252" t="s">
        <v>87</v>
      </c>
      <c r="AV336" s="13" t="s">
        <v>87</v>
      </c>
      <c r="AW336" s="13" t="s">
        <v>5</v>
      </c>
      <c r="AX336" s="13" t="s">
        <v>77</v>
      </c>
      <c r="AY336" s="252" t="s">
        <v>144</v>
      </c>
    </row>
    <row r="337" s="14" customFormat="1">
      <c r="A337" s="14"/>
      <c r="B337" s="253"/>
      <c r="C337" s="254"/>
      <c r="D337" s="235" t="s">
        <v>157</v>
      </c>
      <c r="E337" s="255" t="s">
        <v>1</v>
      </c>
      <c r="F337" s="256" t="s">
        <v>159</v>
      </c>
      <c r="G337" s="254"/>
      <c r="H337" s="257">
        <v>1</v>
      </c>
      <c r="I337" s="258"/>
      <c r="J337" s="258"/>
      <c r="K337" s="254"/>
      <c r="L337" s="254"/>
      <c r="M337" s="259"/>
      <c r="N337" s="260"/>
      <c r="O337" s="261"/>
      <c r="P337" s="261"/>
      <c r="Q337" s="261"/>
      <c r="R337" s="261"/>
      <c r="S337" s="261"/>
      <c r="T337" s="261"/>
      <c r="U337" s="261"/>
      <c r="V337" s="261"/>
      <c r="W337" s="261"/>
      <c r="X337" s="262"/>
      <c r="Y337" s="14"/>
      <c r="Z337" s="14"/>
      <c r="AA337" s="14"/>
      <c r="AB337" s="14"/>
      <c r="AC337" s="14"/>
      <c r="AD337" s="14"/>
      <c r="AE337" s="14"/>
      <c r="AT337" s="263" t="s">
        <v>157</v>
      </c>
      <c r="AU337" s="263" t="s">
        <v>87</v>
      </c>
      <c r="AV337" s="14" t="s">
        <v>151</v>
      </c>
      <c r="AW337" s="14" t="s">
        <v>5</v>
      </c>
      <c r="AX337" s="14" t="s">
        <v>85</v>
      </c>
      <c r="AY337" s="263" t="s">
        <v>144</v>
      </c>
    </row>
    <row r="338" s="12" customFormat="1" ht="22.8" customHeight="1">
      <c r="A338" s="12"/>
      <c r="B338" s="204"/>
      <c r="C338" s="205"/>
      <c r="D338" s="206" t="s">
        <v>76</v>
      </c>
      <c r="E338" s="219" t="s">
        <v>207</v>
      </c>
      <c r="F338" s="219" t="s">
        <v>543</v>
      </c>
      <c r="G338" s="205"/>
      <c r="H338" s="205"/>
      <c r="I338" s="208"/>
      <c r="J338" s="208"/>
      <c r="K338" s="220">
        <f>BK338</f>
        <v>0</v>
      </c>
      <c r="L338" s="205"/>
      <c r="M338" s="210"/>
      <c r="N338" s="211"/>
      <c r="O338" s="212"/>
      <c r="P338" s="212"/>
      <c r="Q338" s="213">
        <f>SUM(Q339:Q347)</f>
        <v>0</v>
      </c>
      <c r="R338" s="213">
        <f>SUM(R339:R347)</f>
        <v>0</v>
      </c>
      <c r="S338" s="212"/>
      <c r="T338" s="214">
        <f>SUM(T339:T347)</f>
        <v>0</v>
      </c>
      <c r="U338" s="212"/>
      <c r="V338" s="214">
        <f>SUM(V339:V347)</f>
        <v>0.028120000000000003</v>
      </c>
      <c r="W338" s="212"/>
      <c r="X338" s="215">
        <f>SUM(X339:X347)</f>
        <v>60</v>
      </c>
      <c r="Y338" s="12"/>
      <c r="Z338" s="12"/>
      <c r="AA338" s="12"/>
      <c r="AB338" s="12"/>
      <c r="AC338" s="12"/>
      <c r="AD338" s="12"/>
      <c r="AE338" s="12"/>
      <c r="AR338" s="216" t="s">
        <v>85</v>
      </c>
      <c r="AT338" s="217" t="s">
        <v>76</v>
      </c>
      <c r="AU338" s="217" t="s">
        <v>85</v>
      </c>
      <c r="AY338" s="216" t="s">
        <v>144</v>
      </c>
      <c r="BK338" s="218">
        <f>SUM(BK339:BK347)</f>
        <v>0</v>
      </c>
    </row>
    <row r="339" s="2" customFormat="1" ht="16.5" customHeight="1">
      <c r="A339" s="38"/>
      <c r="B339" s="39"/>
      <c r="C339" s="221" t="s">
        <v>435</v>
      </c>
      <c r="D339" s="221" t="s">
        <v>146</v>
      </c>
      <c r="E339" s="222" t="s">
        <v>545</v>
      </c>
      <c r="F339" s="223" t="s">
        <v>546</v>
      </c>
      <c r="G339" s="224" t="s">
        <v>202</v>
      </c>
      <c r="H339" s="225">
        <v>148</v>
      </c>
      <c r="I339" s="226"/>
      <c r="J339" s="226"/>
      <c r="K339" s="227">
        <f>ROUND(P339*H339,2)</f>
        <v>0</v>
      </c>
      <c r="L339" s="223" t="s">
        <v>1</v>
      </c>
      <c r="M339" s="44"/>
      <c r="N339" s="228" t="s">
        <v>1</v>
      </c>
      <c r="O339" s="229" t="s">
        <v>40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91"/>
      <c r="T339" s="231">
        <f>S339*H339</f>
        <v>0</v>
      </c>
      <c r="U339" s="231">
        <v>0.00019000000000000001</v>
      </c>
      <c r="V339" s="231">
        <f>U339*H339</f>
        <v>0.028120000000000003</v>
      </c>
      <c r="W339" s="231">
        <v>0</v>
      </c>
      <c r="X339" s="232">
        <f>W339*H339</f>
        <v>0</v>
      </c>
      <c r="Y339" s="38"/>
      <c r="Z339" s="38"/>
      <c r="AA339" s="38"/>
      <c r="AB339" s="38"/>
      <c r="AC339" s="38"/>
      <c r="AD339" s="38"/>
      <c r="AE339" s="38"/>
      <c r="AR339" s="233" t="s">
        <v>151</v>
      </c>
      <c r="AT339" s="233" t="s">
        <v>146</v>
      </c>
      <c r="AU339" s="233" t="s">
        <v>87</v>
      </c>
      <c r="AY339" s="17" t="s">
        <v>144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7" t="s">
        <v>85</v>
      </c>
      <c r="BK339" s="234">
        <f>ROUND(P339*H339,2)</f>
        <v>0</v>
      </c>
      <c r="BL339" s="17" t="s">
        <v>151</v>
      </c>
      <c r="BM339" s="233" t="s">
        <v>788</v>
      </c>
    </row>
    <row r="340" s="2" customFormat="1">
      <c r="A340" s="38"/>
      <c r="B340" s="39"/>
      <c r="C340" s="40"/>
      <c r="D340" s="235" t="s">
        <v>153</v>
      </c>
      <c r="E340" s="40"/>
      <c r="F340" s="236" t="s">
        <v>548</v>
      </c>
      <c r="G340" s="40"/>
      <c r="H340" s="40"/>
      <c r="I340" s="237"/>
      <c r="J340" s="237"/>
      <c r="K340" s="40"/>
      <c r="L340" s="40"/>
      <c r="M340" s="44"/>
      <c r="N340" s="238"/>
      <c r="O340" s="239"/>
      <c r="P340" s="91"/>
      <c r="Q340" s="91"/>
      <c r="R340" s="91"/>
      <c r="S340" s="91"/>
      <c r="T340" s="91"/>
      <c r="U340" s="91"/>
      <c r="V340" s="91"/>
      <c r="W340" s="91"/>
      <c r="X340" s="92"/>
      <c r="Y340" s="38"/>
      <c r="Z340" s="38"/>
      <c r="AA340" s="38"/>
      <c r="AB340" s="38"/>
      <c r="AC340" s="38"/>
      <c r="AD340" s="38"/>
      <c r="AE340" s="38"/>
      <c r="AT340" s="17" t="s">
        <v>153</v>
      </c>
      <c r="AU340" s="17" t="s">
        <v>87</v>
      </c>
    </row>
    <row r="341" s="13" customFormat="1">
      <c r="A341" s="13"/>
      <c r="B341" s="242"/>
      <c r="C341" s="243"/>
      <c r="D341" s="235" t="s">
        <v>157</v>
      </c>
      <c r="E341" s="244" t="s">
        <v>1</v>
      </c>
      <c r="F341" s="245" t="s">
        <v>789</v>
      </c>
      <c r="G341" s="243"/>
      <c r="H341" s="246">
        <v>148</v>
      </c>
      <c r="I341" s="247"/>
      <c r="J341" s="247"/>
      <c r="K341" s="243"/>
      <c r="L341" s="243"/>
      <c r="M341" s="248"/>
      <c r="N341" s="249"/>
      <c r="O341" s="250"/>
      <c r="P341" s="250"/>
      <c r="Q341" s="250"/>
      <c r="R341" s="250"/>
      <c r="S341" s="250"/>
      <c r="T341" s="250"/>
      <c r="U341" s="250"/>
      <c r="V341" s="250"/>
      <c r="W341" s="250"/>
      <c r="X341" s="251"/>
      <c r="Y341" s="13"/>
      <c r="Z341" s="13"/>
      <c r="AA341" s="13"/>
      <c r="AB341" s="13"/>
      <c r="AC341" s="13"/>
      <c r="AD341" s="13"/>
      <c r="AE341" s="13"/>
      <c r="AT341" s="252" t="s">
        <v>157</v>
      </c>
      <c r="AU341" s="252" t="s">
        <v>87</v>
      </c>
      <c r="AV341" s="13" t="s">
        <v>87</v>
      </c>
      <c r="AW341" s="13" t="s">
        <v>5</v>
      </c>
      <c r="AX341" s="13" t="s">
        <v>77</v>
      </c>
      <c r="AY341" s="252" t="s">
        <v>144</v>
      </c>
    </row>
    <row r="342" s="14" customFormat="1">
      <c r="A342" s="14"/>
      <c r="B342" s="253"/>
      <c r="C342" s="254"/>
      <c r="D342" s="235" t="s">
        <v>157</v>
      </c>
      <c r="E342" s="255" t="s">
        <v>1</v>
      </c>
      <c r="F342" s="256" t="s">
        <v>159</v>
      </c>
      <c r="G342" s="254"/>
      <c r="H342" s="257">
        <v>148</v>
      </c>
      <c r="I342" s="258"/>
      <c r="J342" s="258"/>
      <c r="K342" s="254"/>
      <c r="L342" s="254"/>
      <c r="M342" s="259"/>
      <c r="N342" s="260"/>
      <c r="O342" s="261"/>
      <c r="P342" s="261"/>
      <c r="Q342" s="261"/>
      <c r="R342" s="261"/>
      <c r="S342" s="261"/>
      <c r="T342" s="261"/>
      <c r="U342" s="261"/>
      <c r="V342" s="261"/>
      <c r="W342" s="261"/>
      <c r="X342" s="262"/>
      <c r="Y342" s="14"/>
      <c r="Z342" s="14"/>
      <c r="AA342" s="14"/>
      <c r="AB342" s="14"/>
      <c r="AC342" s="14"/>
      <c r="AD342" s="14"/>
      <c r="AE342" s="14"/>
      <c r="AT342" s="263" t="s">
        <v>157</v>
      </c>
      <c r="AU342" s="263" t="s">
        <v>87</v>
      </c>
      <c r="AV342" s="14" t="s">
        <v>151</v>
      </c>
      <c r="AW342" s="14" t="s">
        <v>5</v>
      </c>
      <c r="AX342" s="14" t="s">
        <v>85</v>
      </c>
      <c r="AY342" s="263" t="s">
        <v>144</v>
      </c>
    </row>
    <row r="343" s="2" customFormat="1" ht="24.15" customHeight="1">
      <c r="A343" s="38"/>
      <c r="B343" s="39"/>
      <c r="C343" s="221" t="s">
        <v>439</v>
      </c>
      <c r="D343" s="221" t="s">
        <v>146</v>
      </c>
      <c r="E343" s="222" t="s">
        <v>551</v>
      </c>
      <c r="F343" s="223" t="s">
        <v>552</v>
      </c>
      <c r="G343" s="224" t="s">
        <v>216</v>
      </c>
      <c r="H343" s="225">
        <v>30</v>
      </c>
      <c r="I343" s="226"/>
      <c r="J343" s="226"/>
      <c r="K343" s="227">
        <f>ROUND(P343*H343,2)</f>
        <v>0</v>
      </c>
      <c r="L343" s="223" t="s">
        <v>150</v>
      </c>
      <c r="M343" s="44"/>
      <c r="N343" s="228" t="s">
        <v>1</v>
      </c>
      <c r="O343" s="229" t="s">
        <v>40</v>
      </c>
      <c r="P343" s="230">
        <f>I343+J343</f>
        <v>0</v>
      </c>
      <c r="Q343" s="230">
        <f>ROUND(I343*H343,2)</f>
        <v>0</v>
      </c>
      <c r="R343" s="230">
        <f>ROUND(J343*H343,2)</f>
        <v>0</v>
      </c>
      <c r="S343" s="91"/>
      <c r="T343" s="231">
        <f>S343*H343</f>
        <v>0</v>
      </c>
      <c r="U343" s="231">
        <v>0</v>
      </c>
      <c r="V343" s="231">
        <f>U343*H343</f>
        <v>0</v>
      </c>
      <c r="W343" s="231">
        <v>2</v>
      </c>
      <c r="X343" s="232">
        <f>W343*H343</f>
        <v>60</v>
      </c>
      <c r="Y343" s="38"/>
      <c r="Z343" s="38"/>
      <c r="AA343" s="38"/>
      <c r="AB343" s="38"/>
      <c r="AC343" s="38"/>
      <c r="AD343" s="38"/>
      <c r="AE343" s="38"/>
      <c r="AR343" s="233" t="s">
        <v>151</v>
      </c>
      <c r="AT343" s="233" t="s">
        <v>146</v>
      </c>
      <c r="AU343" s="233" t="s">
        <v>87</v>
      </c>
      <c r="AY343" s="17" t="s">
        <v>144</v>
      </c>
      <c r="BE343" s="234">
        <f>IF(O343="základní",K343,0)</f>
        <v>0</v>
      </c>
      <c r="BF343" s="234">
        <f>IF(O343="snížená",K343,0)</f>
        <v>0</v>
      </c>
      <c r="BG343" s="234">
        <f>IF(O343="zákl. přenesená",K343,0)</f>
        <v>0</v>
      </c>
      <c r="BH343" s="234">
        <f>IF(O343="sníž. přenesená",K343,0)</f>
        <v>0</v>
      </c>
      <c r="BI343" s="234">
        <f>IF(O343="nulová",K343,0)</f>
        <v>0</v>
      </c>
      <c r="BJ343" s="17" t="s">
        <v>85</v>
      </c>
      <c r="BK343" s="234">
        <f>ROUND(P343*H343,2)</f>
        <v>0</v>
      </c>
      <c r="BL343" s="17" t="s">
        <v>151</v>
      </c>
      <c r="BM343" s="233" t="s">
        <v>790</v>
      </c>
    </row>
    <row r="344" s="2" customFormat="1">
      <c r="A344" s="38"/>
      <c r="B344" s="39"/>
      <c r="C344" s="40"/>
      <c r="D344" s="235" t="s">
        <v>153</v>
      </c>
      <c r="E344" s="40"/>
      <c r="F344" s="236" t="s">
        <v>554</v>
      </c>
      <c r="G344" s="40"/>
      <c r="H344" s="40"/>
      <c r="I344" s="237"/>
      <c r="J344" s="237"/>
      <c r="K344" s="40"/>
      <c r="L344" s="40"/>
      <c r="M344" s="44"/>
      <c r="N344" s="238"/>
      <c r="O344" s="239"/>
      <c r="P344" s="91"/>
      <c r="Q344" s="91"/>
      <c r="R344" s="91"/>
      <c r="S344" s="91"/>
      <c r="T344" s="91"/>
      <c r="U344" s="91"/>
      <c r="V344" s="91"/>
      <c r="W344" s="91"/>
      <c r="X344" s="92"/>
      <c r="Y344" s="38"/>
      <c r="Z344" s="38"/>
      <c r="AA344" s="38"/>
      <c r="AB344" s="38"/>
      <c r="AC344" s="38"/>
      <c r="AD344" s="38"/>
      <c r="AE344" s="38"/>
      <c r="AT344" s="17" t="s">
        <v>153</v>
      </c>
      <c r="AU344" s="17" t="s">
        <v>87</v>
      </c>
    </row>
    <row r="345" s="2" customFormat="1">
      <c r="A345" s="38"/>
      <c r="B345" s="39"/>
      <c r="C345" s="40"/>
      <c r="D345" s="240" t="s">
        <v>155</v>
      </c>
      <c r="E345" s="40"/>
      <c r="F345" s="241" t="s">
        <v>555</v>
      </c>
      <c r="G345" s="40"/>
      <c r="H345" s="40"/>
      <c r="I345" s="237"/>
      <c r="J345" s="237"/>
      <c r="K345" s="40"/>
      <c r="L345" s="40"/>
      <c r="M345" s="44"/>
      <c r="N345" s="238"/>
      <c r="O345" s="239"/>
      <c r="P345" s="91"/>
      <c r="Q345" s="91"/>
      <c r="R345" s="91"/>
      <c r="S345" s="91"/>
      <c r="T345" s="91"/>
      <c r="U345" s="91"/>
      <c r="V345" s="91"/>
      <c r="W345" s="91"/>
      <c r="X345" s="92"/>
      <c r="Y345" s="38"/>
      <c r="Z345" s="38"/>
      <c r="AA345" s="38"/>
      <c r="AB345" s="38"/>
      <c r="AC345" s="38"/>
      <c r="AD345" s="38"/>
      <c r="AE345" s="38"/>
      <c r="AT345" s="17" t="s">
        <v>155</v>
      </c>
      <c r="AU345" s="17" t="s">
        <v>87</v>
      </c>
    </row>
    <row r="346" s="13" customFormat="1">
      <c r="A346" s="13"/>
      <c r="B346" s="242"/>
      <c r="C346" s="243"/>
      <c r="D346" s="235" t="s">
        <v>157</v>
      </c>
      <c r="E346" s="244" t="s">
        <v>1</v>
      </c>
      <c r="F346" s="245" t="s">
        <v>791</v>
      </c>
      <c r="G346" s="243"/>
      <c r="H346" s="246">
        <v>30</v>
      </c>
      <c r="I346" s="247"/>
      <c r="J346" s="247"/>
      <c r="K346" s="243"/>
      <c r="L346" s="243"/>
      <c r="M346" s="248"/>
      <c r="N346" s="249"/>
      <c r="O346" s="250"/>
      <c r="P346" s="250"/>
      <c r="Q346" s="250"/>
      <c r="R346" s="250"/>
      <c r="S346" s="250"/>
      <c r="T346" s="250"/>
      <c r="U346" s="250"/>
      <c r="V346" s="250"/>
      <c r="W346" s="250"/>
      <c r="X346" s="251"/>
      <c r="Y346" s="13"/>
      <c r="Z346" s="13"/>
      <c r="AA346" s="13"/>
      <c r="AB346" s="13"/>
      <c r="AC346" s="13"/>
      <c r="AD346" s="13"/>
      <c r="AE346" s="13"/>
      <c r="AT346" s="252" t="s">
        <v>157</v>
      </c>
      <c r="AU346" s="252" t="s">
        <v>87</v>
      </c>
      <c r="AV346" s="13" t="s">
        <v>87</v>
      </c>
      <c r="AW346" s="13" t="s">
        <v>5</v>
      </c>
      <c r="AX346" s="13" t="s">
        <v>77</v>
      </c>
      <c r="AY346" s="252" t="s">
        <v>144</v>
      </c>
    </row>
    <row r="347" s="14" customFormat="1">
      <c r="A347" s="14"/>
      <c r="B347" s="253"/>
      <c r="C347" s="254"/>
      <c r="D347" s="235" t="s">
        <v>157</v>
      </c>
      <c r="E347" s="255" t="s">
        <v>1</v>
      </c>
      <c r="F347" s="256" t="s">
        <v>159</v>
      </c>
      <c r="G347" s="254"/>
      <c r="H347" s="257">
        <v>30</v>
      </c>
      <c r="I347" s="258"/>
      <c r="J347" s="258"/>
      <c r="K347" s="254"/>
      <c r="L347" s="254"/>
      <c r="M347" s="259"/>
      <c r="N347" s="260"/>
      <c r="O347" s="261"/>
      <c r="P347" s="261"/>
      <c r="Q347" s="261"/>
      <c r="R347" s="261"/>
      <c r="S347" s="261"/>
      <c r="T347" s="261"/>
      <c r="U347" s="261"/>
      <c r="V347" s="261"/>
      <c r="W347" s="261"/>
      <c r="X347" s="262"/>
      <c r="Y347" s="14"/>
      <c r="Z347" s="14"/>
      <c r="AA347" s="14"/>
      <c r="AB347" s="14"/>
      <c r="AC347" s="14"/>
      <c r="AD347" s="14"/>
      <c r="AE347" s="14"/>
      <c r="AT347" s="263" t="s">
        <v>157</v>
      </c>
      <c r="AU347" s="263" t="s">
        <v>87</v>
      </c>
      <c r="AV347" s="14" t="s">
        <v>151</v>
      </c>
      <c r="AW347" s="14" t="s">
        <v>5</v>
      </c>
      <c r="AX347" s="14" t="s">
        <v>85</v>
      </c>
      <c r="AY347" s="263" t="s">
        <v>144</v>
      </c>
    </row>
    <row r="348" s="12" customFormat="1" ht="22.8" customHeight="1">
      <c r="A348" s="12"/>
      <c r="B348" s="204"/>
      <c r="C348" s="205"/>
      <c r="D348" s="206" t="s">
        <v>76</v>
      </c>
      <c r="E348" s="219" t="s">
        <v>557</v>
      </c>
      <c r="F348" s="219" t="s">
        <v>558</v>
      </c>
      <c r="G348" s="205"/>
      <c r="H348" s="205"/>
      <c r="I348" s="208"/>
      <c r="J348" s="208"/>
      <c r="K348" s="220">
        <f>BK348</f>
        <v>0</v>
      </c>
      <c r="L348" s="205"/>
      <c r="M348" s="210"/>
      <c r="N348" s="211"/>
      <c r="O348" s="212"/>
      <c r="P348" s="212"/>
      <c r="Q348" s="213">
        <f>SUM(Q349:Q369)</f>
        <v>0</v>
      </c>
      <c r="R348" s="213">
        <f>SUM(R349:R369)</f>
        <v>0</v>
      </c>
      <c r="S348" s="212"/>
      <c r="T348" s="214">
        <f>SUM(T349:T369)</f>
        <v>0</v>
      </c>
      <c r="U348" s="212"/>
      <c r="V348" s="214">
        <f>SUM(V349:V369)</f>
        <v>0</v>
      </c>
      <c r="W348" s="212"/>
      <c r="X348" s="215">
        <f>SUM(X349:X369)</f>
        <v>0</v>
      </c>
      <c r="Y348" s="12"/>
      <c r="Z348" s="12"/>
      <c r="AA348" s="12"/>
      <c r="AB348" s="12"/>
      <c r="AC348" s="12"/>
      <c r="AD348" s="12"/>
      <c r="AE348" s="12"/>
      <c r="AR348" s="216" t="s">
        <v>85</v>
      </c>
      <c r="AT348" s="217" t="s">
        <v>76</v>
      </c>
      <c r="AU348" s="217" t="s">
        <v>85</v>
      </c>
      <c r="AY348" s="216" t="s">
        <v>144</v>
      </c>
      <c r="BK348" s="218">
        <f>SUM(BK349:BK369)</f>
        <v>0</v>
      </c>
    </row>
    <row r="349" s="2" customFormat="1" ht="33" customHeight="1">
      <c r="A349" s="38"/>
      <c r="B349" s="39"/>
      <c r="C349" s="221" t="s">
        <v>443</v>
      </c>
      <c r="D349" s="221" t="s">
        <v>146</v>
      </c>
      <c r="E349" s="222" t="s">
        <v>560</v>
      </c>
      <c r="F349" s="223" t="s">
        <v>561</v>
      </c>
      <c r="G349" s="224" t="s">
        <v>286</v>
      </c>
      <c r="H349" s="225">
        <v>60</v>
      </c>
      <c r="I349" s="226"/>
      <c r="J349" s="226"/>
      <c r="K349" s="227">
        <f>ROUND(P349*H349,2)</f>
        <v>0</v>
      </c>
      <c r="L349" s="223" t="s">
        <v>150</v>
      </c>
      <c r="M349" s="44"/>
      <c r="N349" s="228" t="s">
        <v>1</v>
      </c>
      <c r="O349" s="229" t="s">
        <v>40</v>
      </c>
      <c r="P349" s="230">
        <f>I349+J349</f>
        <v>0</v>
      </c>
      <c r="Q349" s="230">
        <f>ROUND(I349*H349,2)</f>
        <v>0</v>
      </c>
      <c r="R349" s="230">
        <f>ROUND(J349*H349,2)</f>
        <v>0</v>
      </c>
      <c r="S349" s="91"/>
      <c r="T349" s="231">
        <f>S349*H349</f>
        <v>0</v>
      </c>
      <c r="U349" s="231">
        <v>0</v>
      </c>
      <c r="V349" s="231">
        <f>U349*H349</f>
        <v>0</v>
      </c>
      <c r="W349" s="231">
        <v>0</v>
      </c>
      <c r="X349" s="232">
        <f>W349*H349</f>
        <v>0</v>
      </c>
      <c r="Y349" s="38"/>
      <c r="Z349" s="38"/>
      <c r="AA349" s="38"/>
      <c r="AB349" s="38"/>
      <c r="AC349" s="38"/>
      <c r="AD349" s="38"/>
      <c r="AE349" s="38"/>
      <c r="AR349" s="233" t="s">
        <v>151</v>
      </c>
      <c r="AT349" s="233" t="s">
        <v>146</v>
      </c>
      <c r="AU349" s="233" t="s">
        <v>87</v>
      </c>
      <c r="AY349" s="17" t="s">
        <v>144</v>
      </c>
      <c r="BE349" s="234">
        <f>IF(O349="základní",K349,0)</f>
        <v>0</v>
      </c>
      <c r="BF349" s="234">
        <f>IF(O349="snížená",K349,0)</f>
        <v>0</v>
      </c>
      <c r="BG349" s="234">
        <f>IF(O349="zákl. přenesená",K349,0)</f>
        <v>0</v>
      </c>
      <c r="BH349" s="234">
        <f>IF(O349="sníž. přenesená",K349,0)</f>
        <v>0</v>
      </c>
      <c r="BI349" s="234">
        <f>IF(O349="nulová",K349,0)</f>
        <v>0</v>
      </c>
      <c r="BJ349" s="17" t="s">
        <v>85</v>
      </c>
      <c r="BK349" s="234">
        <f>ROUND(P349*H349,2)</f>
        <v>0</v>
      </c>
      <c r="BL349" s="17" t="s">
        <v>151</v>
      </c>
      <c r="BM349" s="233" t="s">
        <v>792</v>
      </c>
    </row>
    <row r="350" s="2" customFormat="1">
      <c r="A350" s="38"/>
      <c r="B350" s="39"/>
      <c r="C350" s="40"/>
      <c r="D350" s="235" t="s">
        <v>153</v>
      </c>
      <c r="E350" s="40"/>
      <c r="F350" s="236" t="s">
        <v>561</v>
      </c>
      <c r="G350" s="40"/>
      <c r="H350" s="40"/>
      <c r="I350" s="237"/>
      <c r="J350" s="237"/>
      <c r="K350" s="40"/>
      <c r="L350" s="40"/>
      <c r="M350" s="44"/>
      <c r="N350" s="238"/>
      <c r="O350" s="239"/>
      <c r="P350" s="91"/>
      <c r="Q350" s="91"/>
      <c r="R350" s="91"/>
      <c r="S350" s="91"/>
      <c r="T350" s="91"/>
      <c r="U350" s="91"/>
      <c r="V350" s="91"/>
      <c r="W350" s="91"/>
      <c r="X350" s="92"/>
      <c r="Y350" s="38"/>
      <c r="Z350" s="38"/>
      <c r="AA350" s="38"/>
      <c r="AB350" s="38"/>
      <c r="AC350" s="38"/>
      <c r="AD350" s="38"/>
      <c r="AE350" s="38"/>
      <c r="AT350" s="17" t="s">
        <v>153</v>
      </c>
      <c r="AU350" s="17" t="s">
        <v>87</v>
      </c>
    </row>
    <row r="351" s="2" customFormat="1">
      <c r="A351" s="38"/>
      <c r="B351" s="39"/>
      <c r="C351" s="40"/>
      <c r="D351" s="240" t="s">
        <v>155</v>
      </c>
      <c r="E351" s="40"/>
      <c r="F351" s="241" t="s">
        <v>563</v>
      </c>
      <c r="G351" s="40"/>
      <c r="H351" s="40"/>
      <c r="I351" s="237"/>
      <c r="J351" s="237"/>
      <c r="K351" s="40"/>
      <c r="L351" s="40"/>
      <c r="M351" s="44"/>
      <c r="N351" s="238"/>
      <c r="O351" s="239"/>
      <c r="P351" s="91"/>
      <c r="Q351" s="91"/>
      <c r="R351" s="91"/>
      <c r="S351" s="91"/>
      <c r="T351" s="91"/>
      <c r="U351" s="91"/>
      <c r="V351" s="91"/>
      <c r="W351" s="91"/>
      <c r="X351" s="92"/>
      <c r="Y351" s="38"/>
      <c r="Z351" s="38"/>
      <c r="AA351" s="38"/>
      <c r="AB351" s="38"/>
      <c r="AC351" s="38"/>
      <c r="AD351" s="38"/>
      <c r="AE351" s="38"/>
      <c r="AT351" s="17" t="s">
        <v>155</v>
      </c>
      <c r="AU351" s="17" t="s">
        <v>87</v>
      </c>
    </row>
    <row r="352" s="2" customFormat="1">
      <c r="A352" s="38"/>
      <c r="B352" s="39"/>
      <c r="C352" s="221" t="s">
        <v>448</v>
      </c>
      <c r="D352" s="221" t="s">
        <v>146</v>
      </c>
      <c r="E352" s="222" t="s">
        <v>565</v>
      </c>
      <c r="F352" s="223" t="s">
        <v>566</v>
      </c>
      <c r="G352" s="224" t="s">
        <v>286</v>
      </c>
      <c r="H352" s="225">
        <v>1200</v>
      </c>
      <c r="I352" s="226"/>
      <c r="J352" s="226"/>
      <c r="K352" s="227">
        <f>ROUND(P352*H352,2)</f>
        <v>0</v>
      </c>
      <c r="L352" s="223" t="s">
        <v>150</v>
      </c>
      <c r="M352" s="44"/>
      <c r="N352" s="228" t="s">
        <v>1</v>
      </c>
      <c r="O352" s="229" t="s">
        <v>40</v>
      </c>
      <c r="P352" s="230">
        <f>I352+J352</f>
        <v>0</v>
      </c>
      <c r="Q352" s="230">
        <f>ROUND(I352*H352,2)</f>
        <v>0</v>
      </c>
      <c r="R352" s="230">
        <f>ROUND(J352*H352,2)</f>
        <v>0</v>
      </c>
      <c r="S352" s="91"/>
      <c r="T352" s="231">
        <f>S352*H352</f>
        <v>0</v>
      </c>
      <c r="U352" s="231">
        <v>0</v>
      </c>
      <c r="V352" s="231">
        <f>U352*H352</f>
        <v>0</v>
      </c>
      <c r="W352" s="231">
        <v>0</v>
      </c>
      <c r="X352" s="232">
        <f>W352*H352</f>
        <v>0</v>
      </c>
      <c r="Y352" s="38"/>
      <c r="Z352" s="38"/>
      <c r="AA352" s="38"/>
      <c r="AB352" s="38"/>
      <c r="AC352" s="38"/>
      <c r="AD352" s="38"/>
      <c r="AE352" s="38"/>
      <c r="AR352" s="233" t="s">
        <v>151</v>
      </c>
      <c r="AT352" s="233" t="s">
        <v>146</v>
      </c>
      <c r="AU352" s="233" t="s">
        <v>87</v>
      </c>
      <c r="AY352" s="17" t="s">
        <v>144</v>
      </c>
      <c r="BE352" s="234">
        <f>IF(O352="základní",K352,0)</f>
        <v>0</v>
      </c>
      <c r="BF352" s="234">
        <f>IF(O352="snížená",K352,0)</f>
        <v>0</v>
      </c>
      <c r="BG352" s="234">
        <f>IF(O352="zákl. přenesená",K352,0)</f>
        <v>0</v>
      </c>
      <c r="BH352" s="234">
        <f>IF(O352="sníž. přenesená",K352,0)</f>
        <v>0</v>
      </c>
      <c r="BI352" s="234">
        <f>IF(O352="nulová",K352,0)</f>
        <v>0</v>
      </c>
      <c r="BJ352" s="17" t="s">
        <v>85</v>
      </c>
      <c r="BK352" s="234">
        <f>ROUND(P352*H352,2)</f>
        <v>0</v>
      </c>
      <c r="BL352" s="17" t="s">
        <v>151</v>
      </c>
      <c r="BM352" s="233" t="s">
        <v>793</v>
      </c>
    </row>
    <row r="353" s="2" customFormat="1">
      <c r="A353" s="38"/>
      <c r="B353" s="39"/>
      <c r="C353" s="40"/>
      <c r="D353" s="235" t="s">
        <v>153</v>
      </c>
      <c r="E353" s="40"/>
      <c r="F353" s="236" t="s">
        <v>566</v>
      </c>
      <c r="G353" s="40"/>
      <c r="H353" s="40"/>
      <c r="I353" s="237"/>
      <c r="J353" s="237"/>
      <c r="K353" s="40"/>
      <c r="L353" s="40"/>
      <c r="M353" s="44"/>
      <c r="N353" s="238"/>
      <c r="O353" s="239"/>
      <c r="P353" s="91"/>
      <c r="Q353" s="91"/>
      <c r="R353" s="91"/>
      <c r="S353" s="91"/>
      <c r="T353" s="91"/>
      <c r="U353" s="91"/>
      <c r="V353" s="91"/>
      <c r="W353" s="91"/>
      <c r="X353" s="92"/>
      <c r="Y353" s="38"/>
      <c r="Z353" s="38"/>
      <c r="AA353" s="38"/>
      <c r="AB353" s="38"/>
      <c r="AC353" s="38"/>
      <c r="AD353" s="38"/>
      <c r="AE353" s="38"/>
      <c r="AT353" s="17" t="s">
        <v>153</v>
      </c>
      <c r="AU353" s="17" t="s">
        <v>87</v>
      </c>
    </row>
    <row r="354" s="2" customFormat="1">
      <c r="A354" s="38"/>
      <c r="B354" s="39"/>
      <c r="C354" s="40"/>
      <c r="D354" s="240" t="s">
        <v>155</v>
      </c>
      <c r="E354" s="40"/>
      <c r="F354" s="241" t="s">
        <v>568</v>
      </c>
      <c r="G354" s="40"/>
      <c r="H354" s="40"/>
      <c r="I354" s="237"/>
      <c r="J354" s="237"/>
      <c r="K354" s="40"/>
      <c r="L354" s="40"/>
      <c r="M354" s="44"/>
      <c r="N354" s="238"/>
      <c r="O354" s="239"/>
      <c r="P354" s="91"/>
      <c r="Q354" s="91"/>
      <c r="R354" s="91"/>
      <c r="S354" s="91"/>
      <c r="T354" s="91"/>
      <c r="U354" s="91"/>
      <c r="V354" s="91"/>
      <c r="W354" s="91"/>
      <c r="X354" s="92"/>
      <c r="Y354" s="38"/>
      <c r="Z354" s="38"/>
      <c r="AA354" s="38"/>
      <c r="AB354" s="38"/>
      <c r="AC354" s="38"/>
      <c r="AD354" s="38"/>
      <c r="AE354" s="38"/>
      <c r="AT354" s="17" t="s">
        <v>155</v>
      </c>
      <c r="AU354" s="17" t="s">
        <v>87</v>
      </c>
    </row>
    <row r="355" s="13" customFormat="1">
      <c r="A355" s="13"/>
      <c r="B355" s="242"/>
      <c r="C355" s="243"/>
      <c r="D355" s="235" t="s">
        <v>157</v>
      </c>
      <c r="E355" s="244" t="s">
        <v>1</v>
      </c>
      <c r="F355" s="245" t="s">
        <v>794</v>
      </c>
      <c r="G355" s="243"/>
      <c r="H355" s="246">
        <v>1200</v>
      </c>
      <c r="I355" s="247"/>
      <c r="J355" s="247"/>
      <c r="K355" s="243"/>
      <c r="L355" s="243"/>
      <c r="M355" s="248"/>
      <c r="N355" s="249"/>
      <c r="O355" s="250"/>
      <c r="P355" s="250"/>
      <c r="Q355" s="250"/>
      <c r="R355" s="250"/>
      <c r="S355" s="250"/>
      <c r="T355" s="250"/>
      <c r="U355" s="250"/>
      <c r="V355" s="250"/>
      <c r="W355" s="250"/>
      <c r="X355" s="251"/>
      <c r="Y355" s="13"/>
      <c r="Z355" s="13"/>
      <c r="AA355" s="13"/>
      <c r="AB355" s="13"/>
      <c r="AC355" s="13"/>
      <c r="AD355" s="13"/>
      <c r="AE355" s="13"/>
      <c r="AT355" s="252" t="s">
        <v>157</v>
      </c>
      <c r="AU355" s="252" t="s">
        <v>87</v>
      </c>
      <c r="AV355" s="13" t="s">
        <v>87</v>
      </c>
      <c r="AW355" s="13" t="s">
        <v>5</v>
      </c>
      <c r="AX355" s="13" t="s">
        <v>77</v>
      </c>
      <c r="AY355" s="252" t="s">
        <v>144</v>
      </c>
    </row>
    <row r="356" s="14" customFormat="1">
      <c r="A356" s="14"/>
      <c r="B356" s="253"/>
      <c r="C356" s="254"/>
      <c r="D356" s="235" t="s">
        <v>157</v>
      </c>
      <c r="E356" s="255" t="s">
        <v>1</v>
      </c>
      <c r="F356" s="256" t="s">
        <v>159</v>
      </c>
      <c r="G356" s="254"/>
      <c r="H356" s="257">
        <v>1200</v>
      </c>
      <c r="I356" s="258"/>
      <c r="J356" s="258"/>
      <c r="K356" s="254"/>
      <c r="L356" s="254"/>
      <c r="M356" s="259"/>
      <c r="N356" s="260"/>
      <c r="O356" s="261"/>
      <c r="P356" s="261"/>
      <c r="Q356" s="261"/>
      <c r="R356" s="261"/>
      <c r="S356" s="261"/>
      <c r="T356" s="261"/>
      <c r="U356" s="261"/>
      <c r="V356" s="261"/>
      <c r="W356" s="261"/>
      <c r="X356" s="262"/>
      <c r="Y356" s="14"/>
      <c r="Z356" s="14"/>
      <c r="AA356" s="14"/>
      <c r="AB356" s="14"/>
      <c r="AC356" s="14"/>
      <c r="AD356" s="14"/>
      <c r="AE356" s="14"/>
      <c r="AT356" s="263" t="s">
        <v>157</v>
      </c>
      <c r="AU356" s="263" t="s">
        <v>87</v>
      </c>
      <c r="AV356" s="14" t="s">
        <v>151</v>
      </c>
      <c r="AW356" s="14" t="s">
        <v>5</v>
      </c>
      <c r="AX356" s="14" t="s">
        <v>85</v>
      </c>
      <c r="AY356" s="263" t="s">
        <v>144</v>
      </c>
    </row>
    <row r="357" s="2" customFormat="1" ht="24.15" customHeight="1">
      <c r="A357" s="38"/>
      <c r="B357" s="39"/>
      <c r="C357" s="221" t="s">
        <v>455</v>
      </c>
      <c r="D357" s="221" t="s">
        <v>146</v>
      </c>
      <c r="E357" s="222" t="s">
        <v>571</v>
      </c>
      <c r="F357" s="223" t="s">
        <v>572</v>
      </c>
      <c r="G357" s="224" t="s">
        <v>286</v>
      </c>
      <c r="H357" s="225">
        <v>60</v>
      </c>
      <c r="I357" s="226"/>
      <c r="J357" s="226"/>
      <c r="K357" s="227">
        <f>ROUND(P357*H357,2)</f>
        <v>0</v>
      </c>
      <c r="L357" s="223" t="s">
        <v>150</v>
      </c>
      <c r="M357" s="44"/>
      <c r="N357" s="228" t="s">
        <v>1</v>
      </c>
      <c r="O357" s="229" t="s">
        <v>40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91"/>
      <c r="T357" s="231">
        <f>S357*H357</f>
        <v>0</v>
      </c>
      <c r="U357" s="231">
        <v>0</v>
      </c>
      <c r="V357" s="231">
        <f>U357*H357</f>
        <v>0</v>
      </c>
      <c r="W357" s="231">
        <v>0</v>
      </c>
      <c r="X357" s="232">
        <f>W357*H357</f>
        <v>0</v>
      </c>
      <c r="Y357" s="38"/>
      <c r="Z357" s="38"/>
      <c r="AA357" s="38"/>
      <c r="AB357" s="38"/>
      <c r="AC357" s="38"/>
      <c r="AD357" s="38"/>
      <c r="AE357" s="38"/>
      <c r="AR357" s="233" t="s">
        <v>151</v>
      </c>
      <c r="AT357" s="233" t="s">
        <v>146</v>
      </c>
      <c r="AU357" s="233" t="s">
        <v>87</v>
      </c>
      <c r="AY357" s="17" t="s">
        <v>144</v>
      </c>
      <c r="BE357" s="234">
        <f>IF(O357="základní",K357,0)</f>
        <v>0</v>
      </c>
      <c r="BF357" s="234">
        <f>IF(O357="snížená",K357,0)</f>
        <v>0</v>
      </c>
      <c r="BG357" s="234">
        <f>IF(O357="zákl. přenesená",K357,0)</f>
        <v>0</v>
      </c>
      <c r="BH357" s="234">
        <f>IF(O357="sníž. přenesená",K357,0)</f>
        <v>0</v>
      </c>
      <c r="BI357" s="234">
        <f>IF(O357="nulová",K357,0)</f>
        <v>0</v>
      </c>
      <c r="BJ357" s="17" t="s">
        <v>85</v>
      </c>
      <c r="BK357" s="234">
        <f>ROUND(P357*H357,2)</f>
        <v>0</v>
      </c>
      <c r="BL357" s="17" t="s">
        <v>151</v>
      </c>
      <c r="BM357" s="233" t="s">
        <v>795</v>
      </c>
    </row>
    <row r="358" s="2" customFormat="1">
      <c r="A358" s="38"/>
      <c r="B358" s="39"/>
      <c r="C358" s="40"/>
      <c r="D358" s="235" t="s">
        <v>153</v>
      </c>
      <c r="E358" s="40"/>
      <c r="F358" s="236" t="s">
        <v>572</v>
      </c>
      <c r="G358" s="40"/>
      <c r="H358" s="40"/>
      <c r="I358" s="237"/>
      <c r="J358" s="237"/>
      <c r="K358" s="40"/>
      <c r="L358" s="40"/>
      <c r="M358" s="44"/>
      <c r="N358" s="238"/>
      <c r="O358" s="239"/>
      <c r="P358" s="91"/>
      <c r="Q358" s="91"/>
      <c r="R358" s="91"/>
      <c r="S358" s="91"/>
      <c r="T358" s="91"/>
      <c r="U358" s="91"/>
      <c r="V358" s="91"/>
      <c r="W358" s="91"/>
      <c r="X358" s="92"/>
      <c r="Y358" s="38"/>
      <c r="Z358" s="38"/>
      <c r="AA358" s="38"/>
      <c r="AB358" s="38"/>
      <c r="AC358" s="38"/>
      <c r="AD358" s="38"/>
      <c r="AE358" s="38"/>
      <c r="AT358" s="17" t="s">
        <v>153</v>
      </c>
      <c r="AU358" s="17" t="s">
        <v>87</v>
      </c>
    </row>
    <row r="359" s="2" customFormat="1">
      <c r="A359" s="38"/>
      <c r="B359" s="39"/>
      <c r="C359" s="40"/>
      <c r="D359" s="240" t="s">
        <v>155</v>
      </c>
      <c r="E359" s="40"/>
      <c r="F359" s="241" t="s">
        <v>574</v>
      </c>
      <c r="G359" s="40"/>
      <c r="H359" s="40"/>
      <c r="I359" s="237"/>
      <c r="J359" s="237"/>
      <c r="K359" s="40"/>
      <c r="L359" s="40"/>
      <c r="M359" s="44"/>
      <c r="N359" s="238"/>
      <c r="O359" s="239"/>
      <c r="P359" s="91"/>
      <c r="Q359" s="91"/>
      <c r="R359" s="91"/>
      <c r="S359" s="91"/>
      <c r="T359" s="91"/>
      <c r="U359" s="91"/>
      <c r="V359" s="91"/>
      <c r="W359" s="91"/>
      <c r="X359" s="92"/>
      <c r="Y359" s="38"/>
      <c r="Z359" s="38"/>
      <c r="AA359" s="38"/>
      <c r="AB359" s="38"/>
      <c r="AC359" s="38"/>
      <c r="AD359" s="38"/>
      <c r="AE359" s="38"/>
      <c r="AT359" s="17" t="s">
        <v>155</v>
      </c>
      <c r="AU359" s="17" t="s">
        <v>87</v>
      </c>
    </row>
    <row r="360" s="2" customFormat="1" ht="24.15" customHeight="1">
      <c r="A360" s="38"/>
      <c r="B360" s="39"/>
      <c r="C360" s="221" t="s">
        <v>459</v>
      </c>
      <c r="D360" s="221" t="s">
        <v>146</v>
      </c>
      <c r="E360" s="222" t="s">
        <v>576</v>
      </c>
      <c r="F360" s="223" t="s">
        <v>285</v>
      </c>
      <c r="G360" s="224" t="s">
        <v>286</v>
      </c>
      <c r="H360" s="225">
        <v>75.239999999999995</v>
      </c>
      <c r="I360" s="226"/>
      <c r="J360" s="226"/>
      <c r="K360" s="227">
        <f>ROUND(P360*H360,2)</f>
        <v>0</v>
      </c>
      <c r="L360" s="223" t="s">
        <v>150</v>
      </c>
      <c r="M360" s="44"/>
      <c r="N360" s="228" t="s">
        <v>1</v>
      </c>
      <c r="O360" s="229" t="s">
        <v>40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91"/>
      <c r="T360" s="231">
        <f>S360*H360</f>
        <v>0</v>
      </c>
      <c r="U360" s="231">
        <v>0</v>
      </c>
      <c r="V360" s="231">
        <f>U360*H360</f>
        <v>0</v>
      </c>
      <c r="W360" s="231">
        <v>0</v>
      </c>
      <c r="X360" s="232">
        <f>W360*H360</f>
        <v>0</v>
      </c>
      <c r="Y360" s="38"/>
      <c r="Z360" s="38"/>
      <c r="AA360" s="38"/>
      <c r="AB360" s="38"/>
      <c r="AC360" s="38"/>
      <c r="AD360" s="38"/>
      <c r="AE360" s="38"/>
      <c r="AR360" s="233" t="s">
        <v>151</v>
      </c>
      <c r="AT360" s="233" t="s">
        <v>146</v>
      </c>
      <c r="AU360" s="233" t="s">
        <v>87</v>
      </c>
      <c r="AY360" s="17" t="s">
        <v>144</v>
      </c>
      <c r="BE360" s="234">
        <f>IF(O360="základní",K360,0)</f>
        <v>0</v>
      </c>
      <c r="BF360" s="234">
        <f>IF(O360="snížená",K360,0)</f>
        <v>0</v>
      </c>
      <c r="BG360" s="234">
        <f>IF(O360="zákl. přenesená",K360,0)</f>
        <v>0</v>
      </c>
      <c r="BH360" s="234">
        <f>IF(O360="sníž. přenesená",K360,0)</f>
        <v>0</v>
      </c>
      <c r="BI360" s="234">
        <f>IF(O360="nulová",K360,0)</f>
        <v>0</v>
      </c>
      <c r="BJ360" s="17" t="s">
        <v>85</v>
      </c>
      <c r="BK360" s="234">
        <f>ROUND(P360*H360,2)</f>
        <v>0</v>
      </c>
      <c r="BL360" s="17" t="s">
        <v>151</v>
      </c>
      <c r="BM360" s="233" t="s">
        <v>796</v>
      </c>
    </row>
    <row r="361" s="2" customFormat="1">
      <c r="A361" s="38"/>
      <c r="B361" s="39"/>
      <c r="C361" s="40"/>
      <c r="D361" s="235" t="s">
        <v>153</v>
      </c>
      <c r="E361" s="40"/>
      <c r="F361" s="236" t="s">
        <v>288</v>
      </c>
      <c r="G361" s="40"/>
      <c r="H361" s="40"/>
      <c r="I361" s="237"/>
      <c r="J361" s="237"/>
      <c r="K361" s="40"/>
      <c r="L361" s="40"/>
      <c r="M361" s="44"/>
      <c r="N361" s="238"/>
      <c r="O361" s="239"/>
      <c r="P361" s="91"/>
      <c r="Q361" s="91"/>
      <c r="R361" s="91"/>
      <c r="S361" s="91"/>
      <c r="T361" s="91"/>
      <c r="U361" s="91"/>
      <c r="V361" s="91"/>
      <c r="W361" s="91"/>
      <c r="X361" s="92"/>
      <c r="Y361" s="38"/>
      <c r="Z361" s="38"/>
      <c r="AA361" s="38"/>
      <c r="AB361" s="38"/>
      <c r="AC361" s="38"/>
      <c r="AD361" s="38"/>
      <c r="AE361" s="38"/>
      <c r="AT361" s="17" t="s">
        <v>153</v>
      </c>
      <c r="AU361" s="17" t="s">
        <v>87</v>
      </c>
    </row>
    <row r="362" s="2" customFormat="1">
      <c r="A362" s="38"/>
      <c r="B362" s="39"/>
      <c r="C362" s="40"/>
      <c r="D362" s="240" t="s">
        <v>155</v>
      </c>
      <c r="E362" s="40"/>
      <c r="F362" s="241" t="s">
        <v>578</v>
      </c>
      <c r="G362" s="40"/>
      <c r="H362" s="40"/>
      <c r="I362" s="237"/>
      <c r="J362" s="237"/>
      <c r="K362" s="40"/>
      <c r="L362" s="40"/>
      <c r="M362" s="44"/>
      <c r="N362" s="238"/>
      <c r="O362" s="239"/>
      <c r="P362" s="91"/>
      <c r="Q362" s="91"/>
      <c r="R362" s="91"/>
      <c r="S362" s="91"/>
      <c r="T362" s="91"/>
      <c r="U362" s="91"/>
      <c r="V362" s="91"/>
      <c r="W362" s="91"/>
      <c r="X362" s="92"/>
      <c r="Y362" s="38"/>
      <c r="Z362" s="38"/>
      <c r="AA362" s="38"/>
      <c r="AB362" s="38"/>
      <c r="AC362" s="38"/>
      <c r="AD362" s="38"/>
      <c r="AE362" s="38"/>
      <c r="AT362" s="17" t="s">
        <v>155</v>
      </c>
      <c r="AU362" s="17" t="s">
        <v>87</v>
      </c>
    </row>
    <row r="363" s="13" customFormat="1">
      <c r="A363" s="13"/>
      <c r="B363" s="242"/>
      <c r="C363" s="243"/>
      <c r="D363" s="235" t="s">
        <v>157</v>
      </c>
      <c r="E363" s="244" t="s">
        <v>1</v>
      </c>
      <c r="F363" s="245" t="s">
        <v>797</v>
      </c>
      <c r="G363" s="243"/>
      <c r="H363" s="246">
        <v>75.239999999999995</v>
      </c>
      <c r="I363" s="247"/>
      <c r="J363" s="247"/>
      <c r="K363" s="243"/>
      <c r="L363" s="243"/>
      <c r="M363" s="248"/>
      <c r="N363" s="249"/>
      <c r="O363" s="250"/>
      <c r="P363" s="250"/>
      <c r="Q363" s="250"/>
      <c r="R363" s="250"/>
      <c r="S363" s="250"/>
      <c r="T363" s="250"/>
      <c r="U363" s="250"/>
      <c r="V363" s="250"/>
      <c r="W363" s="250"/>
      <c r="X363" s="251"/>
      <c r="Y363" s="13"/>
      <c r="Z363" s="13"/>
      <c r="AA363" s="13"/>
      <c r="AB363" s="13"/>
      <c r="AC363" s="13"/>
      <c r="AD363" s="13"/>
      <c r="AE363" s="13"/>
      <c r="AT363" s="252" t="s">
        <v>157</v>
      </c>
      <c r="AU363" s="252" t="s">
        <v>87</v>
      </c>
      <c r="AV363" s="13" t="s">
        <v>87</v>
      </c>
      <c r="AW363" s="13" t="s">
        <v>5</v>
      </c>
      <c r="AX363" s="13" t="s">
        <v>77</v>
      </c>
      <c r="AY363" s="252" t="s">
        <v>144</v>
      </c>
    </row>
    <row r="364" s="14" customFormat="1">
      <c r="A364" s="14"/>
      <c r="B364" s="253"/>
      <c r="C364" s="254"/>
      <c r="D364" s="235" t="s">
        <v>157</v>
      </c>
      <c r="E364" s="255" t="s">
        <v>1</v>
      </c>
      <c r="F364" s="256" t="s">
        <v>159</v>
      </c>
      <c r="G364" s="254"/>
      <c r="H364" s="257">
        <v>75.239999999999995</v>
      </c>
      <c r="I364" s="258"/>
      <c r="J364" s="258"/>
      <c r="K364" s="254"/>
      <c r="L364" s="254"/>
      <c r="M364" s="259"/>
      <c r="N364" s="260"/>
      <c r="O364" s="261"/>
      <c r="P364" s="261"/>
      <c r="Q364" s="261"/>
      <c r="R364" s="261"/>
      <c r="S364" s="261"/>
      <c r="T364" s="261"/>
      <c r="U364" s="261"/>
      <c r="V364" s="261"/>
      <c r="W364" s="261"/>
      <c r="X364" s="262"/>
      <c r="Y364" s="14"/>
      <c r="Z364" s="14"/>
      <c r="AA364" s="14"/>
      <c r="AB364" s="14"/>
      <c r="AC364" s="14"/>
      <c r="AD364" s="14"/>
      <c r="AE364" s="14"/>
      <c r="AT364" s="263" t="s">
        <v>157</v>
      </c>
      <c r="AU364" s="263" t="s">
        <v>87</v>
      </c>
      <c r="AV364" s="14" t="s">
        <v>151</v>
      </c>
      <c r="AW364" s="14" t="s">
        <v>5</v>
      </c>
      <c r="AX364" s="14" t="s">
        <v>85</v>
      </c>
      <c r="AY364" s="263" t="s">
        <v>144</v>
      </c>
    </row>
    <row r="365" s="2" customFormat="1" ht="37.8" customHeight="1">
      <c r="A365" s="38"/>
      <c r="B365" s="39"/>
      <c r="C365" s="221" t="s">
        <v>465</v>
      </c>
      <c r="D365" s="221" t="s">
        <v>146</v>
      </c>
      <c r="E365" s="222" t="s">
        <v>581</v>
      </c>
      <c r="F365" s="223" t="s">
        <v>582</v>
      </c>
      <c r="G365" s="224" t="s">
        <v>286</v>
      </c>
      <c r="H365" s="225">
        <v>60</v>
      </c>
      <c r="I365" s="226"/>
      <c r="J365" s="226"/>
      <c r="K365" s="227">
        <f>ROUND(P365*H365,2)</f>
        <v>0</v>
      </c>
      <c r="L365" s="223" t="s">
        <v>150</v>
      </c>
      <c r="M365" s="44"/>
      <c r="N365" s="228" t="s">
        <v>1</v>
      </c>
      <c r="O365" s="229" t="s">
        <v>40</v>
      </c>
      <c r="P365" s="230">
        <f>I365+J365</f>
        <v>0</v>
      </c>
      <c r="Q365" s="230">
        <f>ROUND(I365*H365,2)</f>
        <v>0</v>
      </c>
      <c r="R365" s="230">
        <f>ROUND(J365*H365,2)</f>
        <v>0</v>
      </c>
      <c r="S365" s="91"/>
      <c r="T365" s="231">
        <f>S365*H365</f>
        <v>0</v>
      </c>
      <c r="U365" s="231">
        <v>0</v>
      </c>
      <c r="V365" s="231">
        <f>U365*H365</f>
        <v>0</v>
      </c>
      <c r="W365" s="231">
        <v>0</v>
      </c>
      <c r="X365" s="232">
        <f>W365*H365</f>
        <v>0</v>
      </c>
      <c r="Y365" s="38"/>
      <c r="Z365" s="38"/>
      <c r="AA365" s="38"/>
      <c r="AB365" s="38"/>
      <c r="AC365" s="38"/>
      <c r="AD365" s="38"/>
      <c r="AE365" s="38"/>
      <c r="AR365" s="233" t="s">
        <v>151</v>
      </c>
      <c r="AT365" s="233" t="s">
        <v>146</v>
      </c>
      <c r="AU365" s="233" t="s">
        <v>87</v>
      </c>
      <c r="AY365" s="17" t="s">
        <v>144</v>
      </c>
      <c r="BE365" s="234">
        <f>IF(O365="základní",K365,0)</f>
        <v>0</v>
      </c>
      <c r="BF365" s="234">
        <f>IF(O365="snížená",K365,0)</f>
        <v>0</v>
      </c>
      <c r="BG365" s="234">
        <f>IF(O365="zákl. přenesená",K365,0)</f>
        <v>0</v>
      </c>
      <c r="BH365" s="234">
        <f>IF(O365="sníž. přenesená",K365,0)</f>
        <v>0</v>
      </c>
      <c r="BI365" s="234">
        <f>IF(O365="nulová",K365,0)</f>
        <v>0</v>
      </c>
      <c r="BJ365" s="17" t="s">
        <v>85</v>
      </c>
      <c r="BK365" s="234">
        <f>ROUND(P365*H365,2)</f>
        <v>0</v>
      </c>
      <c r="BL365" s="17" t="s">
        <v>151</v>
      </c>
      <c r="BM365" s="233" t="s">
        <v>798</v>
      </c>
    </row>
    <row r="366" s="2" customFormat="1">
      <c r="A366" s="38"/>
      <c r="B366" s="39"/>
      <c r="C366" s="40"/>
      <c r="D366" s="235" t="s">
        <v>153</v>
      </c>
      <c r="E366" s="40"/>
      <c r="F366" s="236" t="s">
        <v>584</v>
      </c>
      <c r="G366" s="40"/>
      <c r="H366" s="40"/>
      <c r="I366" s="237"/>
      <c r="J366" s="237"/>
      <c r="K366" s="40"/>
      <c r="L366" s="40"/>
      <c r="M366" s="44"/>
      <c r="N366" s="238"/>
      <c r="O366" s="239"/>
      <c r="P366" s="91"/>
      <c r="Q366" s="91"/>
      <c r="R366" s="91"/>
      <c r="S366" s="91"/>
      <c r="T366" s="91"/>
      <c r="U366" s="91"/>
      <c r="V366" s="91"/>
      <c r="W366" s="91"/>
      <c r="X366" s="92"/>
      <c r="Y366" s="38"/>
      <c r="Z366" s="38"/>
      <c r="AA366" s="38"/>
      <c r="AB366" s="38"/>
      <c r="AC366" s="38"/>
      <c r="AD366" s="38"/>
      <c r="AE366" s="38"/>
      <c r="AT366" s="17" t="s">
        <v>153</v>
      </c>
      <c r="AU366" s="17" t="s">
        <v>87</v>
      </c>
    </row>
    <row r="367" s="2" customFormat="1">
      <c r="A367" s="38"/>
      <c r="B367" s="39"/>
      <c r="C367" s="40"/>
      <c r="D367" s="240" t="s">
        <v>155</v>
      </c>
      <c r="E367" s="40"/>
      <c r="F367" s="241" t="s">
        <v>585</v>
      </c>
      <c r="G367" s="40"/>
      <c r="H367" s="40"/>
      <c r="I367" s="237"/>
      <c r="J367" s="237"/>
      <c r="K367" s="40"/>
      <c r="L367" s="40"/>
      <c r="M367" s="44"/>
      <c r="N367" s="238"/>
      <c r="O367" s="239"/>
      <c r="P367" s="91"/>
      <c r="Q367" s="91"/>
      <c r="R367" s="91"/>
      <c r="S367" s="91"/>
      <c r="T367" s="91"/>
      <c r="U367" s="91"/>
      <c r="V367" s="91"/>
      <c r="W367" s="91"/>
      <c r="X367" s="92"/>
      <c r="Y367" s="38"/>
      <c r="Z367" s="38"/>
      <c r="AA367" s="38"/>
      <c r="AB367" s="38"/>
      <c r="AC367" s="38"/>
      <c r="AD367" s="38"/>
      <c r="AE367" s="38"/>
      <c r="AT367" s="17" t="s">
        <v>155</v>
      </c>
      <c r="AU367" s="17" t="s">
        <v>87</v>
      </c>
    </row>
    <row r="368" s="13" customFormat="1">
      <c r="A368" s="13"/>
      <c r="B368" s="242"/>
      <c r="C368" s="243"/>
      <c r="D368" s="235" t="s">
        <v>157</v>
      </c>
      <c r="E368" s="244" t="s">
        <v>1</v>
      </c>
      <c r="F368" s="245" t="s">
        <v>799</v>
      </c>
      <c r="G368" s="243"/>
      <c r="H368" s="246">
        <v>60</v>
      </c>
      <c r="I368" s="247"/>
      <c r="J368" s="247"/>
      <c r="K368" s="243"/>
      <c r="L368" s="243"/>
      <c r="M368" s="248"/>
      <c r="N368" s="249"/>
      <c r="O368" s="250"/>
      <c r="P368" s="250"/>
      <c r="Q368" s="250"/>
      <c r="R368" s="250"/>
      <c r="S368" s="250"/>
      <c r="T368" s="250"/>
      <c r="U368" s="250"/>
      <c r="V368" s="250"/>
      <c r="W368" s="250"/>
      <c r="X368" s="251"/>
      <c r="Y368" s="13"/>
      <c r="Z368" s="13"/>
      <c r="AA368" s="13"/>
      <c r="AB368" s="13"/>
      <c r="AC368" s="13"/>
      <c r="AD368" s="13"/>
      <c r="AE368" s="13"/>
      <c r="AT368" s="252" t="s">
        <v>157</v>
      </c>
      <c r="AU368" s="252" t="s">
        <v>87</v>
      </c>
      <c r="AV368" s="13" t="s">
        <v>87</v>
      </c>
      <c r="AW368" s="13" t="s">
        <v>5</v>
      </c>
      <c r="AX368" s="13" t="s">
        <v>77</v>
      </c>
      <c r="AY368" s="252" t="s">
        <v>144</v>
      </c>
    </row>
    <row r="369" s="14" customFormat="1">
      <c r="A369" s="14"/>
      <c r="B369" s="253"/>
      <c r="C369" s="254"/>
      <c r="D369" s="235" t="s">
        <v>157</v>
      </c>
      <c r="E369" s="255" t="s">
        <v>1</v>
      </c>
      <c r="F369" s="256" t="s">
        <v>159</v>
      </c>
      <c r="G369" s="254"/>
      <c r="H369" s="257">
        <v>60</v>
      </c>
      <c r="I369" s="258"/>
      <c r="J369" s="258"/>
      <c r="K369" s="254"/>
      <c r="L369" s="254"/>
      <c r="M369" s="259"/>
      <c r="N369" s="260"/>
      <c r="O369" s="261"/>
      <c r="P369" s="261"/>
      <c r="Q369" s="261"/>
      <c r="R369" s="261"/>
      <c r="S369" s="261"/>
      <c r="T369" s="261"/>
      <c r="U369" s="261"/>
      <c r="V369" s="261"/>
      <c r="W369" s="261"/>
      <c r="X369" s="262"/>
      <c r="Y369" s="14"/>
      <c r="Z369" s="14"/>
      <c r="AA369" s="14"/>
      <c r="AB369" s="14"/>
      <c r="AC369" s="14"/>
      <c r="AD369" s="14"/>
      <c r="AE369" s="14"/>
      <c r="AT369" s="263" t="s">
        <v>157</v>
      </c>
      <c r="AU369" s="263" t="s">
        <v>87</v>
      </c>
      <c r="AV369" s="14" t="s">
        <v>151</v>
      </c>
      <c r="AW369" s="14" t="s">
        <v>5</v>
      </c>
      <c r="AX369" s="14" t="s">
        <v>85</v>
      </c>
      <c r="AY369" s="263" t="s">
        <v>144</v>
      </c>
    </row>
    <row r="370" s="12" customFormat="1" ht="22.8" customHeight="1">
      <c r="A370" s="12"/>
      <c r="B370" s="204"/>
      <c r="C370" s="205"/>
      <c r="D370" s="206" t="s">
        <v>76</v>
      </c>
      <c r="E370" s="219" t="s">
        <v>587</v>
      </c>
      <c r="F370" s="219" t="s">
        <v>588</v>
      </c>
      <c r="G370" s="205"/>
      <c r="H370" s="205"/>
      <c r="I370" s="208"/>
      <c r="J370" s="208"/>
      <c r="K370" s="220">
        <f>BK370</f>
        <v>0</v>
      </c>
      <c r="L370" s="205"/>
      <c r="M370" s="210"/>
      <c r="N370" s="211"/>
      <c r="O370" s="212"/>
      <c r="P370" s="212"/>
      <c r="Q370" s="213">
        <f>SUM(Q371:Q380)</f>
        <v>0</v>
      </c>
      <c r="R370" s="213">
        <f>SUM(R371:R380)</f>
        <v>0</v>
      </c>
      <c r="S370" s="212"/>
      <c r="T370" s="214">
        <f>SUM(T371:T380)</f>
        <v>0</v>
      </c>
      <c r="U370" s="212"/>
      <c r="V370" s="214">
        <f>SUM(V371:V380)</f>
        <v>0</v>
      </c>
      <c r="W370" s="212"/>
      <c r="X370" s="215">
        <f>SUM(X371:X380)</f>
        <v>0</v>
      </c>
      <c r="Y370" s="12"/>
      <c r="Z370" s="12"/>
      <c r="AA370" s="12"/>
      <c r="AB370" s="12"/>
      <c r="AC370" s="12"/>
      <c r="AD370" s="12"/>
      <c r="AE370" s="12"/>
      <c r="AR370" s="216" t="s">
        <v>85</v>
      </c>
      <c r="AT370" s="217" t="s">
        <v>76</v>
      </c>
      <c r="AU370" s="217" t="s">
        <v>85</v>
      </c>
      <c r="AY370" s="216" t="s">
        <v>144</v>
      </c>
      <c r="BK370" s="218">
        <f>SUM(BK371:BK380)</f>
        <v>0</v>
      </c>
    </row>
    <row r="371" s="2" customFormat="1" ht="24.15" customHeight="1">
      <c r="A371" s="38"/>
      <c r="B371" s="39"/>
      <c r="C371" s="221" t="s">
        <v>469</v>
      </c>
      <c r="D371" s="221" t="s">
        <v>146</v>
      </c>
      <c r="E371" s="222" t="s">
        <v>597</v>
      </c>
      <c r="F371" s="223" t="s">
        <v>598</v>
      </c>
      <c r="G371" s="224" t="s">
        <v>286</v>
      </c>
      <c r="H371" s="225">
        <v>2.5</v>
      </c>
      <c r="I371" s="226"/>
      <c r="J371" s="226"/>
      <c r="K371" s="227">
        <f>ROUND(P371*H371,2)</f>
        <v>0</v>
      </c>
      <c r="L371" s="223" t="s">
        <v>150</v>
      </c>
      <c r="M371" s="44"/>
      <c r="N371" s="228" t="s">
        <v>1</v>
      </c>
      <c r="O371" s="229" t="s">
        <v>40</v>
      </c>
      <c r="P371" s="230">
        <f>I371+J371</f>
        <v>0</v>
      </c>
      <c r="Q371" s="230">
        <f>ROUND(I371*H371,2)</f>
        <v>0</v>
      </c>
      <c r="R371" s="230">
        <f>ROUND(J371*H371,2)</f>
        <v>0</v>
      </c>
      <c r="S371" s="91"/>
      <c r="T371" s="231">
        <f>S371*H371</f>
        <v>0</v>
      </c>
      <c r="U371" s="231">
        <v>0</v>
      </c>
      <c r="V371" s="231">
        <f>U371*H371</f>
        <v>0</v>
      </c>
      <c r="W371" s="231">
        <v>0</v>
      </c>
      <c r="X371" s="232">
        <f>W371*H371</f>
        <v>0</v>
      </c>
      <c r="Y371" s="38"/>
      <c r="Z371" s="38"/>
      <c r="AA371" s="38"/>
      <c r="AB371" s="38"/>
      <c r="AC371" s="38"/>
      <c r="AD371" s="38"/>
      <c r="AE371" s="38"/>
      <c r="AR371" s="233" t="s">
        <v>151</v>
      </c>
      <c r="AT371" s="233" t="s">
        <v>146</v>
      </c>
      <c r="AU371" s="233" t="s">
        <v>87</v>
      </c>
      <c r="AY371" s="17" t="s">
        <v>144</v>
      </c>
      <c r="BE371" s="234">
        <f>IF(O371="základní",K371,0)</f>
        <v>0</v>
      </c>
      <c r="BF371" s="234">
        <f>IF(O371="snížená",K371,0)</f>
        <v>0</v>
      </c>
      <c r="BG371" s="234">
        <f>IF(O371="zákl. přenesená",K371,0)</f>
        <v>0</v>
      </c>
      <c r="BH371" s="234">
        <f>IF(O371="sníž. přenesená",K371,0)</f>
        <v>0</v>
      </c>
      <c r="BI371" s="234">
        <f>IF(O371="nulová",K371,0)</f>
        <v>0</v>
      </c>
      <c r="BJ371" s="17" t="s">
        <v>85</v>
      </c>
      <c r="BK371" s="234">
        <f>ROUND(P371*H371,2)</f>
        <v>0</v>
      </c>
      <c r="BL371" s="17" t="s">
        <v>151</v>
      </c>
      <c r="BM371" s="233" t="s">
        <v>800</v>
      </c>
    </row>
    <row r="372" s="2" customFormat="1">
      <c r="A372" s="38"/>
      <c r="B372" s="39"/>
      <c r="C372" s="40"/>
      <c r="D372" s="235" t="s">
        <v>153</v>
      </c>
      <c r="E372" s="40"/>
      <c r="F372" s="236" t="s">
        <v>600</v>
      </c>
      <c r="G372" s="40"/>
      <c r="H372" s="40"/>
      <c r="I372" s="237"/>
      <c r="J372" s="237"/>
      <c r="K372" s="40"/>
      <c r="L372" s="40"/>
      <c r="M372" s="44"/>
      <c r="N372" s="238"/>
      <c r="O372" s="239"/>
      <c r="P372" s="91"/>
      <c r="Q372" s="91"/>
      <c r="R372" s="91"/>
      <c r="S372" s="91"/>
      <c r="T372" s="91"/>
      <c r="U372" s="91"/>
      <c r="V372" s="91"/>
      <c r="W372" s="91"/>
      <c r="X372" s="92"/>
      <c r="Y372" s="38"/>
      <c r="Z372" s="38"/>
      <c r="AA372" s="38"/>
      <c r="AB372" s="38"/>
      <c r="AC372" s="38"/>
      <c r="AD372" s="38"/>
      <c r="AE372" s="38"/>
      <c r="AT372" s="17" t="s">
        <v>153</v>
      </c>
      <c r="AU372" s="17" t="s">
        <v>87</v>
      </c>
    </row>
    <row r="373" s="2" customFormat="1">
      <c r="A373" s="38"/>
      <c r="B373" s="39"/>
      <c r="C373" s="40"/>
      <c r="D373" s="240" t="s">
        <v>155</v>
      </c>
      <c r="E373" s="40"/>
      <c r="F373" s="241" t="s">
        <v>601</v>
      </c>
      <c r="G373" s="40"/>
      <c r="H373" s="40"/>
      <c r="I373" s="237"/>
      <c r="J373" s="237"/>
      <c r="K373" s="40"/>
      <c r="L373" s="40"/>
      <c r="M373" s="44"/>
      <c r="N373" s="238"/>
      <c r="O373" s="239"/>
      <c r="P373" s="91"/>
      <c r="Q373" s="91"/>
      <c r="R373" s="91"/>
      <c r="S373" s="91"/>
      <c r="T373" s="91"/>
      <c r="U373" s="91"/>
      <c r="V373" s="91"/>
      <c r="W373" s="91"/>
      <c r="X373" s="92"/>
      <c r="Y373" s="38"/>
      <c r="Z373" s="38"/>
      <c r="AA373" s="38"/>
      <c r="AB373" s="38"/>
      <c r="AC373" s="38"/>
      <c r="AD373" s="38"/>
      <c r="AE373" s="38"/>
      <c r="AT373" s="17" t="s">
        <v>155</v>
      </c>
      <c r="AU373" s="17" t="s">
        <v>87</v>
      </c>
    </row>
    <row r="374" s="13" customFormat="1">
      <c r="A374" s="13"/>
      <c r="B374" s="242"/>
      <c r="C374" s="243"/>
      <c r="D374" s="235" t="s">
        <v>157</v>
      </c>
      <c r="E374" s="244" t="s">
        <v>1</v>
      </c>
      <c r="F374" s="245" t="s">
        <v>801</v>
      </c>
      <c r="G374" s="243"/>
      <c r="H374" s="246">
        <v>2.5</v>
      </c>
      <c r="I374" s="247"/>
      <c r="J374" s="247"/>
      <c r="K374" s="243"/>
      <c r="L374" s="243"/>
      <c r="M374" s="248"/>
      <c r="N374" s="249"/>
      <c r="O374" s="250"/>
      <c r="P374" s="250"/>
      <c r="Q374" s="250"/>
      <c r="R374" s="250"/>
      <c r="S374" s="250"/>
      <c r="T374" s="250"/>
      <c r="U374" s="250"/>
      <c r="V374" s="250"/>
      <c r="W374" s="250"/>
      <c r="X374" s="251"/>
      <c r="Y374" s="13"/>
      <c r="Z374" s="13"/>
      <c r="AA374" s="13"/>
      <c r="AB374" s="13"/>
      <c r="AC374" s="13"/>
      <c r="AD374" s="13"/>
      <c r="AE374" s="13"/>
      <c r="AT374" s="252" t="s">
        <v>157</v>
      </c>
      <c r="AU374" s="252" t="s">
        <v>87</v>
      </c>
      <c r="AV374" s="13" t="s">
        <v>87</v>
      </c>
      <c r="AW374" s="13" t="s">
        <v>5</v>
      </c>
      <c r="AX374" s="13" t="s">
        <v>77</v>
      </c>
      <c r="AY374" s="252" t="s">
        <v>144</v>
      </c>
    </row>
    <row r="375" s="14" customFormat="1">
      <c r="A375" s="14"/>
      <c r="B375" s="253"/>
      <c r="C375" s="254"/>
      <c r="D375" s="235" t="s">
        <v>157</v>
      </c>
      <c r="E375" s="255" t="s">
        <v>1</v>
      </c>
      <c r="F375" s="256" t="s">
        <v>159</v>
      </c>
      <c r="G375" s="254"/>
      <c r="H375" s="257">
        <v>2.5</v>
      </c>
      <c r="I375" s="258"/>
      <c r="J375" s="258"/>
      <c r="K375" s="254"/>
      <c r="L375" s="254"/>
      <c r="M375" s="259"/>
      <c r="N375" s="260"/>
      <c r="O375" s="261"/>
      <c r="P375" s="261"/>
      <c r="Q375" s="261"/>
      <c r="R375" s="261"/>
      <c r="S375" s="261"/>
      <c r="T375" s="261"/>
      <c r="U375" s="261"/>
      <c r="V375" s="261"/>
      <c r="W375" s="261"/>
      <c r="X375" s="262"/>
      <c r="Y375" s="14"/>
      <c r="Z375" s="14"/>
      <c r="AA375" s="14"/>
      <c r="AB375" s="14"/>
      <c r="AC375" s="14"/>
      <c r="AD375" s="14"/>
      <c r="AE375" s="14"/>
      <c r="AT375" s="263" t="s">
        <v>157</v>
      </c>
      <c r="AU375" s="263" t="s">
        <v>87</v>
      </c>
      <c r="AV375" s="14" t="s">
        <v>151</v>
      </c>
      <c r="AW375" s="14" t="s">
        <v>5</v>
      </c>
      <c r="AX375" s="14" t="s">
        <v>85</v>
      </c>
      <c r="AY375" s="263" t="s">
        <v>144</v>
      </c>
    </row>
    <row r="376" s="2" customFormat="1" ht="33" customHeight="1">
      <c r="A376" s="38"/>
      <c r="B376" s="39"/>
      <c r="C376" s="221" t="s">
        <v>473</v>
      </c>
      <c r="D376" s="221" t="s">
        <v>146</v>
      </c>
      <c r="E376" s="222" t="s">
        <v>604</v>
      </c>
      <c r="F376" s="223" t="s">
        <v>605</v>
      </c>
      <c r="G376" s="224" t="s">
        <v>286</v>
      </c>
      <c r="H376" s="225">
        <v>2.5</v>
      </c>
      <c r="I376" s="226"/>
      <c r="J376" s="226"/>
      <c r="K376" s="227">
        <f>ROUND(P376*H376,2)</f>
        <v>0</v>
      </c>
      <c r="L376" s="223" t="s">
        <v>150</v>
      </c>
      <c r="M376" s="44"/>
      <c r="N376" s="228" t="s">
        <v>1</v>
      </c>
      <c r="O376" s="229" t="s">
        <v>40</v>
      </c>
      <c r="P376" s="230">
        <f>I376+J376</f>
        <v>0</v>
      </c>
      <c r="Q376" s="230">
        <f>ROUND(I376*H376,2)</f>
        <v>0</v>
      </c>
      <c r="R376" s="230">
        <f>ROUND(J376*H376,2)</f>
        <v>0</v>
      </c>
      <c r="S376" s="91"/>
      <c r="T376" s="231">
        <f>S376*H376</f>
        <v>0</v>
      </c>
      <c r="U376" s="231">
        <v>0</v>
      </c>
      <c r="V376" s="231">
        <f>U376*H376</f>
        <v>0</v>
      </c>
      <c r="W376" s="231">
        <v>0</v>
      </c>
      <c r="X376" s="232">
        <f>W376*H376</f>
        <v>0</v>
      </c>
      <c r="Y376" s="38"/>
      <c r="Z376" s="38"/>
      <c r="AA376" s="38"/>
      <c r="AB376" s="38"/>
      <c r="AC376" s="38"/>
      <c r="AD376" s="38"/>
      <c r="AE376" s="38"/>
      <c r="AR376" s="233" t="s">
        <v>151</v>
      </c>
      <c r="AT376" s="233" t="s">
        <v>146</v>
      </c>
      <c r="AU376" s="233" t="s">
        <v>87</v>
      </c>
      <c r="AY376" s="17" t="s">
        <v>144</v>
      </c>
      <c r="BE376" s="234">
        <f>IF(O376="základní",K376,0)</f>
        <v>0</v>
      </c>
      <c r="BF376" s="234">
        <f>IF(O376="snížená",K376,0)</f>
        <v>0</v>
      </c>
      <c r="BG376" s="234">
        <f>IF(O376="zákl. přenesená",K376,0)</f>
        <v>0</v>
      </c>
      <c r="BH376" s="234">
        <f>IF(O376="sníž. přenesená",K376,0)</f>
        <v>0</v>
      </c>
      <c r="BI376" s="234">
        <f>IF(O376="nulová",K376,0)</f>
        <v>0</v>
      </c>
      <c r="BJ376" s="17" t="s">
        <v>85</v>
      </c>
      <c r="BK376" s="234">
        <f>ROUND(P376*H376,2)</f>
        <v>0</v>
      </c>
      <c r="BL376" s="17" t="s">
        <v>151</v>
      </c>
      <c r="BM376" s="233" t="s">
        <v>802</v>
      </c>
    </row>
    <row r="377" s="2" customFormat="1">
      <c r="A377" s="38"/>
      <c r="B377" s="39"/>
      <c r="C377" s="40"/>
      <c r="D377" s="235" t="s">
        <v>153</v>
      </c>
      <c r="E377" s="40"/>
      <c r="F377" s="236" t="s">
        <v>607</v>
      </c>
      <c r="G377" s="40"/>
      <c r="H377" s="40"/>
      <c r="I377" s="237"/>
      <c r="J377" s="237"/>
      <c r="K377" s="40"/>
      <c r="L377" s="40"/>
      <c r="M377" s="44"/>
      <c r="N377" s="238"/>
      <c r="O377" s="239"/>
      <c r="P377" s="91"/>
      <c r="Q377" s="91"/>
      <c r="R377" s="91"/>
      <c r="S377" s="91"/>
      <c r="T377" s="91"/>
      <c r="U377" s="91"/>
      <c r="V377" s="91"/>
      <c r="W377" s="91"/>
      <c r="X377" s="92"/>
      <c r="Y377" s="38"/>
      <c r="Z377" s="38"/>
      <c r="AA377" s="38"/>
      <c r="AB377" s="38"/>
      <c r="AC377" s="38"/>
      <c r="AD377" s="38"/>
      <c r="AE377" s="38"/>
      <c r="AT377" s="17" t="s">
        <v>153</v>
      </c>
      <c r="AU377" s="17" t="s">
        <v>87</v>
      </c>
    </row>
    <row r="378" s="2" customFormat="1">
      <c r="A378" s="38"/>
      <c r="B378" s="39"/>
      <c r="C378" s="40"/>
      <c r="D378" s="240" t="s">
        <v>155</v>
      </c>
      <c r="E378" s="40"/>
      <c r="F378" s="241" t="s">
        <v>608</v>
      </c>
      <c r="G378" s="40"/>
      <c r="H378" s="40"/>
      <c r="I378" s="237"/>
      <c r="J378" s="237"/>
      <c r="K378" s="40"/>
      <c r="L378" s="40"/>
      <c r="M378" s="44"/>
      <c r="N378" s="238"/>
      <c r="O378" s="239"/>
      <c r="P378" s="91"/>
      <c r="Q378" s="91"/>
      <c r="R378" s="91"/>
      <c r="S378" s="91"/>
      <c r="T378" s="91"/>
      <c r="U378" s="91"/>
      <c r="V378" s="91"/>
      <c r="W378" s="91"/>
      <c r="X378" s="92"/>
      <c r="Y378" s="38"/>
      <c r="Z378" s="38"/>
      <c r="AA378" s="38"/>
      <c r="AB378" s="38"/>
      <c r="AC378" s="38"/>
      <c r="AD378" s="38"/>
      <c r="AE378" s="38"/>
      <c r="AT378" s="17" t="s">
        <v>155</v>
      </c>
      <c r="AU378" s="17" t="s">
        <v>87</v>
      </c>
    </row>
    <row r="379" s="13" customFormat="1">
      <c r="A379" s="13"/>
      <c r="B379" s="242"/>
      <c r="C379" s="243"/>
      <c r="D379" s="235" t="s">
        <v>157</v>
      </c>
      <c r="E379" s="244" t="s">
        <v>1</v>
      </c>
      <c r="F379" s="245" t="s">
        <v>801</v>
      </c>
      <c r="G379" s="243"/>
      <c r="H379" s="246">
        <v>2.5</v>
      </c>
      <c r="I379" s="247"/>
      <c r="J379" s="247"/>
      <c r="K379" s="243"/>
      <c r="L379" s="243"/>
      <c r="M379" s="248"/>
      <c r="N379" s="249"/>
      <c r="O379" s="250"/>
      <c r="P379" s="250"/>
      <c r="Q379" s="250"/>
      <c r="R379" s="250"/>
      <c r="S379" s="250"/>
      <c r="T379" s="250"/>
      <c r="U379" s="250"/>
      <c r="V379" s="250"/>
      <c r="W379" s="250"/>
      <c r="X379" s="251"/>
      <c r="Y379" s="13"/>
      <c r="Z379" s="13"/>
      <c r="AA379" s="13"/>
      <c r="AB379" s="13"/>
      <c r="AC379" s="13"/>
      <c r="AD379" s="13"/>
      <c r="AE379" s="13"/>
      <c r="AT379" s="252" t="s">
        <v>157</v>
      </c>
      <c r="AU379" s="252" t="s">
        <v>87</v>
      </c>
      <c r="AV379" s="13" t="s">
        <v>87</v>
      </c>
      <c r="AW379" s="13" t="s">
        <v>5</v>
      </c>
      <c r="AX379" s="13" t="s">
        <v>77</v>
      </c>
      <c r="AY379" s="252" t="s">
        <v>144</v>
      </c>
    </row>
    <row r="380" s="14" customFormat="1">
      <c r="A380" s="14"/>
      <c r="B380" s="253"/>
      <c r="C380" s="254"/>
      <c r="D380" s="235" t="s">
        <v>157</v>
      </c>
      <c r="E380" s="255" t="s">
        <v>1</v>
      </c>
      <c r="F380" s="256" t="s">
        <v>159</v>
      </c>
      <c r="G380" s="254"/>
      <c r="H380" s="257">
        <v>2.5</v>
      </c>
      <c r="I380" s="258"/>
      <c r="J380" s="258"/>
      <c r="K380" s="254"/>
      <c r="L380" s="254"/>
      <c r="M380" s="259"/>
      <c r="N380" s="260"/>
      <c r="O380" s="261"/>
      <c r="P380" s="261"/>
      <c r="Q380" s="261"/>
      <c r="R380" s="261"/>
      <c r="S380" s="261"/>
      <c r="T380" s="261"/>
      <c r="U380" s="261"/>
      <c r="V380" s="261"/>
      <c r="W380" s="261"/>
      <c r="X380" s="262"/>
      <c r="Y380" s="14"/>
      <c r="Z380" s="14"/>
      <c r="AA380" s="14"/>
      <c r="AB380" s="14"/>
      <c r="AC380" s="14"/>
      <c r="AD380" s="14"/>
      <c r="AE380" s="14"/>
      <c r="AT380" s="263" t="s">
        <v>157</v>
      </c>
      <c r="AU380" s="263" t="s">
        <v>87</v>
      </c>
      <c r="AV380" s="14" t="s">
        <v>151</v>
      </c>
      <c r="AW380" s="14" t="s">
        <v>5</v>
      </c>
      <c r="AX380" s="14" t="s">
        <v>85</v>
      </c>
      <c r="AY380" s="263" t="s">
        <v>144</v>
      </c>
    </row>
    <row r="381" s="12" customFormat="1" ht="25.92" customHeight="1">
      <c r="A381" s="12"/>
      <c r="B381" s="204"/>
      <c r="C381" s="205"/>
      <c r="D381" s="206" t="s">
        <v>76</v>
      </c>
      <c r="E381" s="207" t="s">
        <v>609</v>
      </c>
      <c r="F381" s="207" t="s">
        <v>610</v>
      </c>
      <c r="G381" s="205"/>
      <c r="H381" s="205"/>
      <c r="I381" s="208"/>
      <c r="J381" s="208"/>
      <c r="K381" s="209">
        <f>BK381</f>
        <v>0</v>
      </c>
      <c r="L381" s="205"/>
      <c r="M381" s="210"/>
      <c r="N381" s="211"/>
      <c r="O381" s="212"/>
      <c r="P381" s="212"/>
      <c r="Q381" s="213">
        <f>Q382</f>
        <v>0</v>
      </c>
      <c r="R381" s="213">
        <f>R382</f>
        <v>0</v>
      </c>
      <c r="S381" s="212"/>
      <c r="T381" s="214">
        <f>T382</f>
        <v>0</v>
      </c>
      <c r="U381" s="212"/>
      <c r="V381" s="214">
        <f>V382</f>
        <v>0</v>
      </c>
      <c r="W381" s="212"/>
      <c r="X381" s="215">
        <f>X382</f>
        <v>0</v>
      </c>
      <c r="Y381" s="12"/>
      <c r="Z381" s="12"/>
      <c r="AA381" s="12"/>
      <c r="AB381" s="12"/>
      <c r="AC381" s="12"/>
      <c r="AD381" s="12"/>
      <c r="AE381" s="12"/>
      <c r="AR381" s="216" t="s">
        <v>87</v>
      </c>
      <c r="AT381" s="217" t="s">
        <v>76</v>
      </c>
      <c r="AU381" s="217" t="s">
        <v>77</v>
      </c>
      <c r="AY381" s="216" t="s">
        <v>144</v>
      </c>
      <c r="BK381" s="218">
        <f>BK382</f>
        <v>0</v>
      </c>
    </row>
    <row r="382" s="12" customFormat="1" ht="22.8" customHeight="1">
      <c r="A382" s="12"/>
      <c r="B382" s="204"/>
      <c r="C382" s="205"/>
      <c r="D382" s="206" t="s">
        <v>76</v>
      </c>
      <c r="E382" s="219" t="s">
        <v>611</v>
      </c>
      <c r="F382" s="219" t="s">
        <v>612</v>
      </c>
      <c r="G382" s="205"/>
      <c r="H382" s="205"/>
      <c r="I382" s="208"/>
      <c r="J382" s="208"/>
      <c r="K382" s="220">
        <f>BK382</f>
        <v>0</v>
      </c>
      <c r="L382" s="205"/>
      <c r="M382" s="210"/>
      <c r="N382" s="211"/>
      <c r="O382" s="212"/>
      <c r="P382" s="212"/>
      <c r="Q382" s="213">
        <f>SUM(Q383:Q385)</f>
        <v>0</v>
      </c>
      <c r="R382" s="213">
        <f>SUM(R383:R385)</f>
        <v>0</v>
      </c>
      <c r="S382" s="212"/>
      <c r="T382" s="214">
        <f>SUM(T383:T385)</f>
        <v>0</v>
      </c>
      <c r="U382" s="212"/>
      <c r="V382" s="214">
        <f>SUM(V383:V385)</f>
        <v>0</v>
      </c>
      <c r="W382" s="212"/>
      <c r="X382" s="215">
        <f>SUM(X383:X385)</f>
        <v>0</v>
      </c>
      <c r="Y382" s="12"/>
      <c r="Z382" s="12"/>
      <c r="AA382" s="12"/>
      <c r="AB382" s="12"/>
      <c r="AC382" s="12"/>
      <c r="AD382" s="12"/>
      <c r="AE382" s="12"/>
      <c r="AR382" s="216" t="s">
        <v>87</v>
      </c>
      <c r="AT382" s="217" t="s">
        <v>76</v>
      </c>
      <c r="AU382" s="217" t="s">
        <v>85</v>
      </c>
      <c r="AY382" s="216" t="s">
        <v>144</v>
      </c>
      <c r="BK382" s="218">
        <f>SUM(BK383:BK385)</f>
        <v>0</v>
      </c>
    </row>
    <row r="383" s="2" customFormat="1" ht="16.5" customHeight="1">
      <c r="A383" s="38"/>
      <c r="B383" s="39"/>
      <c r="C383" s="221" t="s">
        <v>480</v>
      </c>
      <c r="D383" s="221" t="s">
        <v>146</v>
      </c>
      <c r="E383" s="222" t="s">
        <v>614</v>
      </c>
      <c r="F383" s="223" t="s">
        <v>615</v>
      </c>
      <c r="G383" s="224" t="s">
        <v>616</v>
      </c>
      <c r="H383" s="225">
        <v>8</v>
      </c>
      <c r="I383" s="226"/>
      <c r="J383" s="226"/>
      <c r="K383" s="227">
        <f>ROUND(P383*H383,2)</f>
        <v>0</v>
      </c>
      <c r="L383" s="223" t="s">
        <v>1</v>
      </c>
      <c r="M383" s="44"/>
      <c r="N383" s="228" t="s">
        <v>1</v>
      </c>
      <c r="O383" s="229" t="s">
        <v>40</v>
      </c>
      <c r="P383" s="230">
        <f>I383+J383</f>
        <v>0</v>
      </c>
      <c r="Q383" s="230">
        <f>ROUND(I383*H383,2)</f>
        <v>0</v>
      </c>
      <c r="R383" s="230">
        <f>ROUND(J383*H383,2)</f>
        <v>0</v>
      </c>
      <c r="S383" s="91"/>
      <c r="T383" s="231">
        <f>S383*H383</f>
        <v>0</v>
      </c>
      <c r="U383" s="231">
        <v>0</v>
      </c>
      <c r="V383" s="231">
        <f>U383*H383</f>
        <v>0</v>
      </c>
      <c r="W383" s="231">
        <v>0</v>
      </c>
      <c r="X383" s="232">
        <f>W383*H383</f>
        <v>0</v>
      </c>
      <c r="Y383" s="38"/>
      <c r="Z383" s="38"/>
      <c r="AA383" s="38"/>
      <c r="AB383" s="38"/>
      <c r="AC383" s="38"/>
      <c r="AD383" s="38"/>
      <c r="AE383" s="38"/>
      <c r="AR383" s="233" t="s">
        <v>254</v>
      </c>
      <c r="AT383" s="233" t="s">
        <v>146</v>
      </c>
      <c r="AU383" s="233" t="s">
        <v>87</v>
      </c>
      <c r="AY383" s="17" t="s">
        <v>144</v>
      </c>
      <c r="BE383" s="234">
        <f>IF(O383="základní",K383,0)</f>
        <v>0</v>
      </c>
      <c r="BF383" s="234">
        <f>IF(O383="snížená",K383,0)</f>
        <v>0</v>
      </c>
      <c r="BG383" s="234">
        <f>IF(O383="zákl. přenesená",K383,0)</f>
        <v>0</v>
      </c>
      <c r="BH383" s="234">
        <f>IF(O383="sníž. přenesená",K383,0)</f>
        <v>0</v>
      </c>
      <c r="BI383" s="234">
        <f>IF(O383="nulová",K383,0)</f>
        <v>0</v>
      </c>
      <c r="BJ383" s="17" t="s">
        <v>85</v>
      </c>
      <c r="BK383" s="234">
        <f>ROUND(P383*H383,2)</f>
        <v>0</v>
      </c>
      <c r="BL383" s="17" t="s">
        <v>254</v>
      </c>
      <c r="BM383" s="233" t="s">
        <v>803</v>
      </c>
    </row>
    <row r="384" s="2" customFormat="1">
      <c r="A384" s="38"/>
      <c r="B384" s="39"/>
      <c r="C384" s="40"/>
      <c r="D384" s="235" t="s">
        <v>153</v>
      </c>
      <c r="E384" s="40"/>
      <c r="F384" s="236" t="s">
        <v>615</v>
      </c>
      <c r="G384" s="40"/>
      <c r="H384" s="40"/>
      <c r="I384" s="237"/>
      <c r="J384" s="237"/>
      <c r="K384" s="40"/>
      <c r="L384" s="40"/>
      <c r="M384" s="44"/>
      <c r="N384" s="238"/>
      <c r="O384" s="239"/>
      <c r="P384" s="91"/>
      <c r="Q384" s="91"/>
      <c r="R384" s="91"/>
      <c r="S384" s="91"/>
      <c r="T384" s="91"/>
      <c r="U384" s="91"/>
      <c r="V384" s="91"/>
      <c r="W384" s="91"/>
      <c r="X384" s="92"/>
      <c r="Y384" s="38"/>
      <c r="Z384" s="38"/>
      <c r="AA384" s="38"/>
      <c r="AB384" s="38"/>
      <c r="AC384" s="38"/>
      <c r="AD384" s="38"/>
      <c r="AE384" s="38"/>
      <c r="AT384" s="17" t="s">
        <v>153</v>
      </c>
      <c r="AU384" s="17" t="s">
        <v>87</v>
      </c>
    </row>
    <row r="385" s="13" customFormat="1">
      <c r="A385" s="13"/>
      <c r="B385" s="242"/>
      <c r="C385" s="243"/>
      <c r="D385" s="235" t="s">
        <v>157</v>
      </c>
      <c r="E385" s="244" t="s">
        <v>1</v>
      </c>
      <c r="F385" s="245" t="s">
        <v>804</v>
      </c>
      <c r="G385" s="243"/>
      <c r="H385" s="246">
        <v>8</v>
      </c>
      <c r="I385" s="247"/>
      <c r="J385" s="247"/>
      <c r="K385" s="243"/>
      <c r="L385" s="243"/>
      <c r="M385" s="248"/>
      <c r="N385" s="249"/>
      <c r="O385" s="250"/>
      <c r="P385" s="250"/>
      <c r="Q385" s="250"/>
      <c r="R385" s="250"/>
      <c r="S385" s="250"/>
      <c r="T385" s="250"/>
      <c r="U385" s="250"/>
      <c r="V385" s="250"/>
      <c r="W385" s="250"/>
      <c r="X385" s="251"/>
      <c r="Y385" s="13"/>
      <c r="Z385" s="13"/>
      <c r="AA385" s="13"/>
      <c r="AB385" s="13"/>
      <c r="AC385" s="13"/>
      <c r="AD385" s="13"/>
      <c r="AE385" s="13"/>
      <c r="AT385" s="252" t="s">
        <v>157</v>
      </c>
      <c r="AU385" s="252" t="s">
        <v>87</v>
      </c>
      <c r="AV385" s="13" t="s">
        <v>87</v>
      </c>
      <c r="AW385" s="13" t="s">
        <v>5</v>
      </c>
      <c r="AX385" s="13" t="s">
        <v>85</v>
      </c>
      <c r="AY385" s="252" t="s">
        <v>144</v>
      </c>
    </row>
    <row r="386" s="12" customFormat="1" ht="25.92" customHeight="1">
      <c r="A386" s="12"/>
      <c r="B386" s="204"/>
      <c r="C386" s="205"/>
      <c r="D386" s="206" t="s">
        <v>76</v>
      </c>
      <c r="E386" s="207" t="s">
        <v>343</v>
      </c>
      <c r="F386" s="207" t="s">
        <v>619</v>
      </c>
      <c r="G386" s="205"/>
      <c r="H386" s="205"/>
      <c r="I386" s="208"/>
      <c r="J386" s="208"/>
      <c r="K386" s="209">
        <f>BK386</f>
        <v>0</v>
      </c>
      <c r="L386" s="205"/>
      <c r="M386" s="210"/>
      <c r="N386" s="211"/>
      <c r="O386" s="212"/>
      <c r="P386" s="212"/>
      <c r="Q386" s="213">
        <f>Q387+Q391</f>
        <v>0</v>
      </c>
      <c r="R386" s="213">
        <f>R387+R391</f>
        <v>0</v>
      </c>
      <c r="S386" s="212"/>
      <c r="T386" s="214">
        <f>T387+T391</f>
        <v>0</v>
      </c>
      <c r="U386" s="212"/>
      <c r="V386" s="214">
        <f>V387+V391</f>
        <v>2.154153832</v>
      </c>
      <c r="W386" s="212"/>
      <c r="X386" s="215">
        <f>X387+X391</f>
        <v>0</v>
      </c>
      <c r="Y386" s="12"/>
      <c r="Z386" s="12"/>
      <c r="AA386" s="12"/>
      <c r="AB386" s="12"/>
      <c r="AC386" s="12"/>
      <c r="AD386" s="12"/>
      <c r="AE386" s="12"/>
      <c r="AR386" s="216" t="s">
        <v>166</v>
      </c>
      <c r="AT386" s="217" t="s">
        <v>76</v>
      </c>
      <c r="AU386" s="217" t="s">
        <v>77</v>
      </c>
      <c r="AY386" s="216" t="s">
        <v>144</v>
      </c>
      <c r="BK386" s="218">
        <f>BK387+BK391</f>
        <v>0</v>
      </c>
    </row>
    <row r="387" s="12" customFormat="1" ht="22.8" customHeight="1">
      <c r="A387" s="12"/>
      <c r="B387" s="204"/>
      <c r="C387" s="205"/>
      <c r="D387" s="206" t="s">
        <v>76</v>
      </c>
      <c r="E387" s="219" t="s">
        <v>620</v>
      </c>
      <c r="F387" s="219" t="s">
        <v>621</v>
      </c>
      <c r="G387" s="205"/>
      <c r="H387" s="205"/>
      <c r="I387" s="208"/>
      <c r="J387" s="208"/>
      <c r="K387" s="220">
        <f>BK387</f>
        <v>0</v>
      </c>
      <c r="L387" s="205"/>
      <c r="M387" s="210"/>
      <c r="N387" s="211"/>
      <c r="O387" s="212"/>
      <c r="P387" s="212"/>
      <c r="Q387" s="213">
        <f>SUM(Q388:Q390)</f>
        <v>0</v>
      </c>
      <c r="R387" s="213">
        <f>SUM(R388:R390)</f>
        <v>0</v>
      </c>
      <c r="S387" s="212"/>
      <c r="T387" s="214">
        <f>SUM(T388:T390)</f>
        <v>0</v>
      </c>
      <c r="U387" s="212"/>
      <c r="V387" s="214">
        <f>SUM(V388:V390)</f>
        <v>0</v>
      </c>
      <c r="W387" s="212"/>
      <c r="X387" s="215">
        <f>SUM(X388:X390)</f>
        <v>0</v>
      </c>
      <c r="Y387" s="12"/>
      <c r="Z387" s="12"/>
      <c r="AA387" s="12"/>
      <c r="AB387" s="12"/>
      <c r="AC387" s="12"/>
      <c r="AD387" s="12"/>
      <c r="AE387" s="12"/>
      <c r="AR387" s="216" t="s">
        <v>166</v>
      </c>
      <c r="AT387" s="217" t="s">
        <v>76</v>
      </c>
      <c r="AU387" s="217" t="s">
        <v>85</v>
      </c>
      <c r="AY387" s="216" t="s">
        <v>144</v>
      </c>
      <c r="BK387" s="218">
        <f>SUM(BK388:BK390)</f>
        <v>0</v>
      </c>
    </row>
    <row r="388" s="2" customFormat="1" ht="24.15" customHeight="1">
      <c r="A388" s="38"/>
      <c r="B388" s="39"/>
      <c r="C388" s="221" t="s">
        <v>393</v>
      </c>
      <c r="D388" s="221" t="s">
        <v>146</v>
      </c>
      <c r="E388" s="222" t="s">
        <v>623</v>
      </c>
      <c r="F388" s="223" t="s">
        <v>624</v>
      </c>
      <c r="G388" s="224" t="s">
        <v>202</v>
      </c>
      <c r="H388" s="225">
        <v>16</v>
      </c>
      <c r="I388" s="226"/>
      <c r="J388" s="226"/>
      <c r="K388" s="227">
        <f>ROUND(P388*H388,2)</f>
        <v>0</v>
      </c>
      <c r="L388" s="223" t="s">
        <v>1</v>
      </c>
      <c r="M388" s="44"/>
      <c r="N388" s="228" t="s">
        <v>1</v>
      </c>
      <c r="O388" s="229" t="s">
        <v>40</v>
      </c>
      <c r="P388" s="230">
        <f>I388+J388</f>
        <v>0</v>
      </c>
      <c r="Q388" s="230">
        <f>ROUND(I388*H388,2)</f>
        <v>0</v>
      </c>
      <c r="R388" s="230">
        <f>ROUND(J388*H388,2)</f>
        <v>0</v>
      </c>
      <c r="S388" s="91"/>
      <c r="T388" s="231">
        <f>S388*H388</f>
        <v>0</v>
      </c>
      <c r="U388" s="231">
        <v>0</v>
      </c>
      <c r="V388" s="231">
        <f>U388*H388</f>
        <v>0</v>
      </c>
      <c r="W388" s="231">
        <v>0</v>
      </c>
      <c r="X388" s="232">
        <f>W388*H388</f>
        <v>0</v>
      </c>
      <c r="Y388" s="38"/>
      <c r="Z388" s="38"/>
      <c r="AA388" s="38"/>
      <c r="AB388" s="38"/>
      <c r="AC388" s="38"/>
      <c r="AD388" s="38"/>
      <c r="AE388" s="38"/>
      <c r="AR388" s="233" t="s">
        <v>332</v>
      </c>
      <c r="AT388" s="233" t="s">
        <v>146</v>
      </c>
      <c r="AU388" s="233" t="s">
        <v>87</v>
      </c>
      <c r="AY388" s="17" t="s">
        <v>144</v>
      </c>
      <c r="BE388" s="234">
        <f>IF(O388="základní",K388,0)</f>
        <v>0</v>
      </c>
      <c r="BF388" s="234">
        <f>IF(O388="snížená",K388,0)</f>
        <v>0</v>
      </c>
      <c r="BG388" s="234">
        <f>IF(O388="zákl. přenesená",K388,0)</f>
        <v>0</v>
      </c>
      <c r="BH388" s="234">
        <f>IF(O388="sníž. přenesená",K388,0)</f>
        <v>0</v>
      </c>
      <c r="BI388" s="234">
        <f>IF(O388="nulová",K388,0)</f>
        <v>0</v>
      </c>
      <c r="BJ388" s="17" t="s">
        <v>85</v>
      </c>
      <c r="BK388" s="234">
        <f>ROUND(P388*H388,2)</f>
        <v>0</v>
      </c>
      <c r="BL388" s="17" t="s">
        <v>332</v>
      </c>
      <c r="BM388" s="233" t="s">
        <v>805</v>
      </c>
    </row>
    <row r="389" s="2" customFormat="1">
      <c r="A389" s="38"/>
      <c r="B389" s="39"/>
      <c r="C389" s="40"/>
      <c r="D389" s="235" t="s">
        <v>153</v>
      </c>
      <c r="E389" s="40"/>
      <c r="F389" s="236" t="s">
        <v>626</v>
      </c>
      <c r="G389" s="40"/>
      <c r="H389" s="40"/>
      <c r="I389" s="237"/>
      <c r="J389" s="237"/>
      <c r="K389" s="40"/>
      <c r="L389" s="40"/>
      <c r="M389" s="44"/>
      <c r="N389" s="238"/>
      <c r="O389" s="239"/>
      <c r="P389" s="91"/>
      <c r="Q389" s="91"/>
      <c r="R389" s="91"/>
      <c r="S389" s="91"/>
      <c r="T389" s="91"/>
      <c r="U389" s="91"/>
      <c r="V389" s="91"/>
      <c r="W389" s="91"/>
      <c r="X389" s="92"/>
      <c r="Y389" s="38"/>
      <c r="Z389" s="38"/>
      <c r="AA389" s="38"/>
      <c r="AB389" s="38"/>
      <c r="AC389" s="38"/>
      <c r="AD389" s="38"/>
      <c r="AE389" s="38"/>
      <c r="AT389" s="17" t="s">
        <v>153</v>
      </c>
      <c r="AU389" s="17" t="s">
        <v>87</v>
      </c>
    </row>
    <row r="390" s="13" customFormat="1">
      <c r="A390" s="13"/>
      <c r="B390" s="242"/>
      <c r="C390" s="243"/>
      <c r="D390" s="235" t="s">
        <v>157</v>
      </c>
      <c r="E390" s="244" t="s">
        <v>1</v>
      </c>
      <c r="F390" s="245" t="s">
        <v>806</v>
      </c>
      <c r="G390" s="243"/>
      <c r="H390" s="246">
        <v>16</v>
      </c>
      <c r="I390" s="247"/>
      <c r="J390" s="247"/>
      <c r="K390" s="243"/>
      <c r="L390" s="243"/>
      <c r="M390" s="248"/>
      <c r="N390" s="249"/>
      <c r="O390" s="250"/>
      <c r="P390" s="250"/>
      <c r="Q390" s="250"/>
      <c r="R390" s="250"/>
      <c r="S390" s="250"/>
      <c r="T390" s="250"/>
      <c r="U390" s="250"/>
      <c r="V390" s="250"/>
      <c r="W390" s="250"/>
      <c r="X390" s="251"/>
      <c r="Y390" s="13"/>
      <c r="Z390" s="13"/>
      <c r="AA390" s="13"/>
      <c r="AB390" s="13"/>
      <c r="AC390" s="13"/>
      <c r="AD390" s="13"/>
      <c r="AE390" s="13"/>
      <c r="AT390" s="252" t="s">
        <v>157</v>
      </c>
      <c r="AU390" s="252" t="s">
        <v>87</v>
      </c>
      <c r="AV390" s="13" t="s">
        <v>87</v>
      </c>
      <c r="AW390" s="13" t="s">
        <v>5</v>
      </c>
      <c r="AX390" s="13" t="s">
        <v>85</v>
      </c>
      <c r="AY390" s="252" t="s">
        <v>144</v>
      </c>
    </row>
    <row r="391" s="12" customFormat="1" ht="22.8" customHeight="1">
      <c r="A391" s="12"/>
      <c r="B391" s="204"/>
      <c r="C391" s="205"/>
      <c r="D391" s="206" t="s">
        <v>76</v>
      </c>
      <c r="E391" s="219" t="s">
        <v>628</v>
      </c>
      <c r="F391" s="219" t="s">
        <v>629</v>
      </c>
      <c r="G391" s="205"/>
      <c r="H391" s="205"/>
      <c r="I391" s="208"/>
      <c r="J391" s="208"/>
      <c r="K391" s="220">
        <f>BK391</f>
        <v>0</v>
      </c>
      <c r="L391" s="205"/>
      <c r="M391" s="210"/>
      <c r="N391" s="211"/>
      <c r="O391" s="212"/>
      <c r="P391" s="212"/>
      <c r="Q391" s="213">
        <f>SUM(Q392:Q426)</f>
        <v>0</v>
      </c>
      <c r="R391" s="213">
        <f>SUM(R392:R426)</f>
        <v>0</v>
      </c>
      <c r="S391" s="212"/>
      <c r="T391" s="214">
        <f>SUM(T392:T426)</f>
        <v>0</v>
      </c>
      <c r="U391" s="212"/>
      <c r="V391" s="214">
        <f>SUM(V392:V426)</f>
        <v>2.154153832</v>
      </c>
      <c r="W391" s="212"/>
      <c r="X391" s="215">
        <f>SUM(X392:X426)</f>
        <v>0</v>
      </c>
      <c r="Y391" s="12"/>
      <c r="Z391" s="12"/>
      <c r="AA391" s="12"/>
      <c r="AB391" s="12"/>
      <c r="AC391" s="12"/>
      <c r="AD391" s="12"/>
      <c r="AE391" s="12"/>
      <c r="AR391" s="216" t="s">
        <v>166</v>
      </c>
      <c r="AT391" s="217" t="s">
        <v>76</v>
      </c>
      <c r="AU391" s="217" t="s">
        <v>85</v>
      </c>
      <c r="AY391" s="216" t="s">
        <v>144</v>
      </c>
      <c r="BK391" s="218">
        <f>SUM(BK392:BK426)</f>
        <v>0</v>
      </c>
    </row>
    <row r="392" s="2" customFormat="1" ht="16.5" customHeight="1">
      <c r="A392" s="38"/>
      <c r="B392" s="39"/>
      <c r="C392" s="221" t="s">
        <v>489</v>
      </c>
      <c r="D392" s="221" t="s">
        <v>146</v>
      </c>
      <c r="E392" s="222" t="s">
        <v>631</v>
      </c>
      <c r="F392" s="223" t="s">
        <v>632</v>
      </c>
      <c r="G392" s="224" t="s">
        <v>202</v>
      </c>
      <c r="H392" s="225">
        <v>16</v>
      </c>
      <c r="I392" s="226"/>
      <c r="J392" s="226"/>
      <c r="K392" s="227">
        <f>ROUND(P392*H392,2)</f>
        <v>0</v>
      </c>
      <c r="L392" s="223" t="s">
        <v>1</v>
      </c>
      <c r="M392" s="44"/>
      <c r="N392" s="228" t="s">
        <v>1</v>
      </c>
      <c r="O392" s="229" t="s">
        <v>40</v>
      </c>
      <c r="P392" s="230">
        <f>I392+J392</f>
        <v>0</v>
      </c>
      <c r="Q392" s="230">
        <f>ROUND(I392*H392,2)</f>
        <v>0</v>
      </c>
      <c r="R392" s="230">
        <f>ROUND(J392*H392,2)</f>
        <v>0</v>
      </c>
      <c r="S392" s="91"/>
      <c r="T392" s="231">
        <f>S392*H392</f>
        <v>0</v>
      </c>
      <c r="U392" s="231">
        <v>0</v>
      </c>
      <c r="V392" s="231">
        <f>U392*H392</f>
        <v>0</v>
      </c>
      <c r="W392" s="231">
        <v>0</v>
      </c>
      <c r="X392" s="232">
        <f>W392*H392</f>
        <v>0</v>
      </c>
      <c r="Y392" s="38"/>
      <c r="Z392" s="38"/>
      <c r="AA392" s="38"/>
      <c r="AB392" s="38"/>
      <c r="AC392" s="38"/>
      <c r="AD392" s="38"/>
      <c r="AE392" s="38"/>
      <c r="AR392" s="233" t="s">
        <v>332</v>
      </c>
      <c r="AT392" s="233" t="s">
        <v>146</v>
      </c>
      <c r="AU392" s="233" t="s">
        <v>87</v>
      </c>
      <c r="AY392" s="17" t="s">
        <v>144</v>
      </c>
      <c r="BE392" s="234">
        <f>IF(O392="základní",K392,0)</f>
        <v>0</v>
      </c>
      <c r="BF392" s="234">
        <f>IF(O392="snížená",K392,0)</f>
        <v>0</v>
      </c>
      <c r="BG392" s="234">
        <f>IF(O392="zákl. přenesená",K392,0)</f>
        <v>0</v>
      </c>
      <c r="BH392" s="234">
        <f>IF(O392="sníž. přenesená",K392,0)</f>
        <v>0</v>
      </c>
      <c r="BI392" s="234">
        <f>IF(O392="nulová",K392,0)</f>
        <v>0</v>
      </c>
      <c r="BJ392" s="17" t="s">
        <v>85</v>
      </c>
      <c r="BK392" s="234">
        <f>ROUND(P392*H392,2)</f>
        <v>0</v>
      </c>
      <c r="BL392" s="17" t="s">
        <v>332</v>
      </c>
      <c r="BM392" s="233" t="s">
        <v>807</v>
      </c>
    </row>
    <row r="393" s="2" customFormat="1">
      <c r="A393" s="38"/>
      <c r="B393" s="39"/>
      <c r="C393" s="40"/>
      <c r="D393" s="235" t="s">
        <v>153</v>
      </c>
      <c r="E393" s="40"/>
      <c r="F393" s="236" t="s">
        <v>634</v>
      </c>
      <c r="G393" s="40"/>
      <c r="H393" s="40"/>
      <c r="I393" s="237"/>
      <c r="J393" s="237"/>
      <c r="K393" s="40"/>
      <c r="L393" s="40"/>
      <c r="M393" s="44"/>
      <c r="N393" s="238"/>
      <c r="O393" s="239"/>
      <c r="P393" s="91"/>
      <c r="Q393" s="91"/>
      <c r="R393" s="91"/>
      <c r="S393" s="91"/>
      <c r="T393" s="91"/>
      <c r="U393" s="91"/>
      <c r="V393" s="91"/>
      <c r="W393" s="91"/>
      <c r="X393" s="92"/>
      <c r="Y393" s="38"/>
      <c r="Z393" s="38"/>
      <c r="AA393" s="38"/>
      <c r="AB393" s="38"/>
      <c r="AC393" s="38"/>
      <c r="AD393" s="38"/>
      <c r="AE393" s="38"/>
      <c r="AT393" s="17" t="s">
        <v>153</v>
      </c>
      <c r="AU393" s="17" t="s">
        <v>87</v>
      </c>
    </row>
    <row r="394" s="13" customFormat="1">
      <c r="A394" s="13"/>
      <c r="B394" s="242"/>
      <c r="C394" s="243"/>
      <c r="D394" s="235" t="s">
        <v>157</v>
      </c>
      <c r="E394" s="244" t="s">
        <v>1</v>
      </c>
      <c r="F394" s="245" t="s">
        <v>808</v>
      </c>
      <c r="G394" s="243"/>
      <c r="H394" s="246">
        <v>16</v>
      </c>
      <c r="I394" s="247"/>
      <c r="J394" s="247"/>
      <c r="K394" s="243"/>
      <c r="L394" s="243"/>
      <c r="M394" s="248"/>
      <c r="N394" s="249"/>
      <c r="O394" s="250"/>
      <c r="P394" s="250"/>
      <c r="Q394" s="250"/>
      <c r="R394" s="250"/>
      <c r="S394" s="250"/>
      <c r="T394" s="250"/>
      <c r="U394" s="250"/>
      <c r="V394" s="250"/>
      <c r="W394" s="250"/>
      <c r="X394" s="251"/>
      <c r="Y394" s="13"/>
      <c r="Z394" s="13"/>
      <c r="AA394" s="13"/>
      <c r="AB394" s="13"/>
      <c r="AC394" s="13"/>
      <c r="AD394" s="13"/>
      <c r="AE394" s="13"/>
      <c r="AT394" s="252" t="s">
        <v>157</v>
      </c>
      <c r="AU394" s="252" t="s">
        <v>87</v>
      </c>
      <c r="AV394" s="13" t="s">
        <v>87</v>
      </c>
      <c r="AW394" s="13" t="s">
        <v>5</v>
      </c>
      <c r="AX394" s="13" t="s">
        <v>77</v>
      </c>
      <c r="AY394" s="252" t="s">
        <v>144</v>
      </c>
    </row>
    <row r="395" s="14" customFormat="1">
      <c r="A395" s="14"/>
      <c r="B395" s="253"/>
      <c r="C395" s="254"/>
      <c r="D395" s="235" t="s">
        <v>157</v>
      </c>
      <c r="E395" s="255" t="s">
        <v>1</v>
      </c>
      <c r="F395" s="256" t="s">
        <v>159</v>
      </c>
      <c r="G395" s="254"/>
      <c r="H395" s="257">
        <v>16</v>
      </c>
      <c r="I395" s="258"/>
      <c r="J395" s="258"/>
      <c r="K395" s="254"/>
      <c r="L395" s="254"/>
      <c r="M395" s="259"/>
      <c r="N395" s="260"/>
      <c r="O395" s="261"/>
      <c r="P395" s="261"/>
      <c r="Q395" s="261"/>
      <c r="R395" s="261"/>
      <c r="S395" s="261"/>
      <c r="T395" s="261"/>
      <c r="U395" s="261"/>
      <c r="V395" s="261"/>
      <c r="W395" s="261"/>
      <c r="X395" s="262"/>
      <c r="Y395" s="14"/>
      <c r="Z395" s="14"/>
      <c r="AA395" s="14"/>
      <c r="AB395" s="14"/>
      <c r="AC395" s="14"/>
      <c r="AD395" s="14"/>
      <c r="AE395" s="14"/>
      <c r="AT395" s="263" t="s">
        <v>157</v>
      </c>
      <c r="AU395" s="263" t="s">
        <v>87</v>
      </c>
      <c r="AV395" s="14" t="s">
        <v>151</v>
      </c>
      <c r="AW395" s="14" t="s">
        <v>5</v>
      </c>
      <c r="AX395" s="14" t="s">
        <v>85</v>
      </c>
      <c r="AY395" s="263" t="s">
        <v>144</v>
      </c>
    </row>
    <row r="396" s="2" customFormat="1" ht="24.15" customHeight="1">
      <c r="A396" s="38"/>
      <c r="B396" s="39"/>
      <c r="C396" s="221" t="s">
        <v>496</v>
      </c>
      <c r="D396" s="221" t="s">
        <v>146</v>
      </c>
      <c r="E396" s="222" t="s">
        <v>636</v>
      </c>
      <c r="F396" s="223" t="s">
        <v>637</v>
      </c>
      <c r="G396" s="224" t="s">
        <v>149</v>
      </c>
      <c r="H396" s="225">
        <v>2</v>
      </c>
      <c r="I396" s="226"/>
      <c r="J396" s="226"/>
      <c r="K396" s="227">
        <f>ROUND(P396*H396,2)</f>
        <v>0</v>
      </c>
      <c r="L396" s="223" t="s">
        <v>150</v>
      </c>
      <c r="M396" s="44"/>
      <c r="N396" s="228" t="s">
        <v>1</v>
      </c>
      <c r="O396" s="229" t="s">
        <v>40</v>
      </c>
      <c r="P396" s="230">
        <f>I396+J396</f>
        <v>0</v>
      </c>
      <c r="Q396" s="230">
        <f>ROUND(I396*H396,2)</f>
        <v>0</v>
      </c>
      <c r="R396" s="230">
        <f>ROUND(J396*H396,2)</f>
        <v>0</v>
      </c>
      <c r="S396" s="91"/>
      <c r="T396" s="231">
        <f>S396*H396</f>
        <v>0</v>
      </c>
      <c r="U396" s="231">
        <v>0.001605116</v>
      </c>
      <c r="V396" s="231">
        <f>U396*H396</f>
        <v>0.0032102319999999999</v>
      </c>
      <c r="W396" s="231">
        <v>0</v>
      </c>
      <c r="X396" s="232">
        <f>W396*H396</f>
        <v>0</v>
      </c>
      <c r="Y396" s="38"/>
      <c r="Z396" s="38"/>
      <c r="AA396" s="38"/>
      <c r="AB396" s="38"/>
      <c r="AC396" s="38"/>
      <c r="AD396" s="38"/>
      <c r="AE396" s="38"/>
      <c r="AR396" s="233" t="s">
        <v>332</v>
      </c>
      <c r="AT396" s="233" t="s">
        <v>146</v>
      </c>
      <c r="AU396" s="233" t="s">
        <v>87</v>
      </c>
      <c r="AY396" s="17" t="s">
        <v>144</v>
      </c>
      <c r="BE396" s="234">
        <f>IF(O396="základní",K396,0)</f>
        <v>0</v>
      </c>
      <c r="BF396" s="234">
        <f>IF(O396="snížená",K396,0)</f>
        <v>0</v>
      </c>
      <c r="BG396" s="234">
        <f>IF(O396="zákl. přenesená",K396,0)</f>
        <v>0</v>
      </c>
      <c r="BH396" s="234">
        <f>IF(O396="sníž. přenesená",K396,0)</f>
        <v>0</v>
      </c>
      <c r="BI396" s="234">
        <f>IF(O396="nulová",K396,0)</f>
        <v>0</v>
      </c>
      <c r="BJ396" s="17" t="s">
        <v>85</v>
      </c>
      <c r="BK396" s="234">
        <f>ROUND(P396*H396,2)</f>
        <v>0</v>
      </c>
      <c r="BL396" s="17" t="s">
        <v>332</v>
      </c>
      <c r="BM396" s="233" t="s">
        <v>809</v>
      </c>
    </row>
    <row r="397" s="2" customFormat="1">
      <c r="A397" s="38"/>
      <c r="B397" s="39"/>
      <c r="C397" s="40"/>
      <c r="D397" s="235" t="s">
        <v>153</v>
      </c>
      <c r="E397" s="40"/>
      <c r="F397" s="236" t="s">
        <v>639</v>
      </c>
      <c r="G397" s="40"/>
      <c r="H397" s="40"/>
      <c r="I397" s="237"/>
      <c r="J397" s="237"/>
      <c r="K397" s="40"/>
      <c r="L397" s="40"/>
      <c r="M397" s="44"/>
      <c r="N397" s="238"/>
      <c r="O397" s="239"/>
      <c r="P397" s="91"/>
      <c r="Q397" s="91"/>
      <c r="R397" s="91"/>
      <c r="S397" s="91"/>
      <c r="T397" s="91"/>
      <c r="U397" s="91"/>
      <c r="V397" s="91"/>
      <c r="W397" s="91"/>
      <c r="X397" s="92"/>
      <c r="Y397" s="38"/>
      <c r="Z397" s="38"/>
      <c r="AA397" s="38"/>
      <c r="AB397" s="38"/>
      <c r="AC397" s="38"/>
      <c r="AD397" s="38"/>
      <c r="AE397" s="38"/>
      <c r="AT397" s="17" t="s">
        <v>153</v>
      </c>
      <c r="AU397" s="17" t="s">
        <v>87</v>
      </c>
    </row>
    <row r="398" s="2" customFormat="1">
      <c r="A398" s="38"/>
      <c r="B398" s="39"/>
      <c r="C398" s="40"/>
      <c r="D398" s="240" t="s">
        <v>155</v>
      </c>
      <c r="E398" s="40"/>
      <c r="F398" s="241" t="s">
        <v>640</v>
      </c>
      <c r="G398" s="40"/>
      <c r="H398" s="40"/>
      <c r="I398" s="237"/>
      <c r="J398" s="237"/>
      <c r="K398" s="40"/>
      <c r="L398" s="40"/>
      <c r="M398" s="44"/>
      <c r="N398" s="238"/>
      <c r="O398" s="239"/>
      <c r="P398" s="91"/>
      <c r="Q398" s="91"/>
      <c r="R398" s="91"/>
      <c r="S398" s="91"/>
      <c r="T398" s="91"/>
      <c r="U398" s="91"/>
      <c r="V398" s="91"/>
      <c r="W398" s="91"/>
      <c r="X398" s="92"/>
      <c r="Y398" s="38"/>
      <c r="Z398" s="38"/>
      <c r="AA398" s="38"/>
      <c r="AB398" s="38"/>
      <c r="AC398" s="38"/>
      <c r="AD398" s="38"/>
      <c r="AE398" s="38"/>
      <c r="AT398" s="17" t="s">
        <v>155</v>
      </c>
      <c r="AU398" s="17" t="s">
        <v>87</v>
      </c>
    </row>
    <row r="399" s="13" customFormat="1">
      <c r="A399" s="13"/>
      <c r="B399" s="242"/>
      <c r="C399" s="243"/>
      <c r="D399" s="235" t="s">
        <v>157</v>
      </c>
      <c r="E399" s="244" t="s">
        <v>1</v>
      </c>
      <c r="F399" s="245" t="s">
        <v>810</v>
      </c>
      <c r="G399" s="243"/>
      <c r="H399" s="246">
        <v>2</v>
      </c>
      <c r="I399" s="247"/>
      <c r="J399" s="247"/>
      <c r="K399" s="243"/>
      <c r="L399" s="243"/>
      <c r="M399" s="248"/>
      <c r="N399" s="249"/>
      <c r="O399" s="250"/>
      <c r="P399" s="250"/>
      <c r="Q399" s="250"/>
      <c r="R399" s="250"/>
      <c r="S399" s="250"/>
      <c r="T399" s="250"/>
      <c r="U399" s="250"/>
      <c r="V399" s="250"/>
      <c r="W399" s="250"/>
      <c r="X399" s="251"/>
      <c r="Y399" s="13"/>
      <c r="Z399" s="13"/>
      <c r="AA399" s="13"/>
      <c r="AB399" s="13"/>
      <c r="AC399" s="13"/>
      <c r="AD399" s="13"/>
      <c r="AE399" s="13"/>
      <c r="AT399" s="252" t="s">
        <v>157</v>
      </c>
      <c r="AU399" s="252" t="s">
        <v>87</v>
      </c>
      <c r="AV399" s="13" t="s">
        <v>87</v>
      </c>
      <c r="AW399" s="13" t="s">
        <v>5</v>
      </c>
      <c r="AX399" s="13" t="s">
        <v>77</v>
      </c>
      <c r="AY399" s="252" t="s">
        <v>144</v>
      </c>
    </row>
    <row r="400" s="14" customFormat="1">
      <c r="A400" s="14"/>
      <c r="B400" s="253"/>
      <c r="C400" s="254"/>
      <c r="D400" s="235" t="s">
        <v>157</v>
      </c>
      <c r="E400" s="255" t="s">
        <v>1</v>
      </c>
      <c r="F400" s="256" t="s">
        <v>159</v>
      </c>
      <c r="G400" s="254"/>
      <c r="H400" s="257">
        <v>2</v>
      </c>
      <c r="I400" s="258"/>
      <c r="J400" s="258"/>
      <c r="K400" s="254"/>
      <c r="L400" s="254"/>
      <c r="M400" s="259"/>
      <c r="N400" s="260"/>
      <c r="O400" s="261"/>
      <c r="P400" s="261"/>
      <c r="Q400" s="261"/>
      <c r="R400" s="261"/>
      <c r="S400" s="261"/>
      <c r="T400" s="261"/>
      <c r="U400" s="261"/>
      <c r="V400" s="261"/>
      <c r="W400" s="261"/>
      <c r="X400" s="262"/>
      <c r="Y400" s="14"/>
      <c r="Z400" s="14"/>
      <c r="AA400" s="14"/>
      <c r="AB400" s="14"/>
      <c r="AC400" s="14"/>
      <c r="AD400" s="14"/>
      <c r="AE400" s="14"/>
      <c r="AT400" s="263" t="s">
        <v>157</v>
      </c>
      <c r="AU400" s="263" t="s">
        <v>87</v>
      </c>
      <c r="AV400" s="14" t="s">
        <v>151</v>
      </c>
      <c r="AW400" s="14" t="s">
        <v>5</v>
      </c>
      <c r="AX400" s="14" t="s">
        <v>85</v>
      </c>
      <c r="AY400" s="263" t="s">
        <v>144</v>
      </c>
    </row>
    <row r="401" s="2" customFormat="1" ht="24.15" customHeight="1">
      <c r="A401" s="38"/>
      <c r="B401" s="39"/>
      <c r="C401" s="221" t="s">
        <v>502</v>
      </c>
      <c r="D401" s="221" t="s">
        <v>146</v>
      </c>
      <c r="E401" s="222" t="s">
        <v>648</v>
      </c>
      <c r="F401" s="223" t="s">
        <v>649</v>
      </c>
      <c r="G401" s="224" t="s">
        <v>149</v>
      </c>
      <c r="H401" s="225">
        <v>1</v>
      </c>
      <c r="I401" s="226"/>
      <c r="J401" s="226"/>
      <c r="K401" s="227">
        <f>ROUND(P401*H401,2)</f>
        <v>0</v>
      </c>
      <c r="L401" s="223" t="s">
        <v>150</v>
      </c>
      <c r="M401" s="44"/>
      <c r="N401" s="228" t="s">
        <v>1</v>
      </c>
      <c r="O401" s="229" t="s">
        <v>40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91"/>
      <c r="T401" s="231">
        <f>S401*H401</f>
        <v>0</v>
      </c>
      <c r="U401" s="231">
        <v>0.0129236</v>
      </c>
      <c r="V401" s="231">
        <f>U401*H401</f>
        <v>0.0129236</v>
      </c>
      <c r="W401" s="231">
        <v>0</v>
      </c>
      <c r="X401" s="232">
        <f>W401*H401</f>
        <v>0</v>
      </c>
      <c r="Y401" s="38"/>
      <c r="Z401" s="38"/>
      <c r="AA401" s="38"/>
      <c r="AB401" s="38"/>
      <c r="AC401" s="38"/>
      <c r="AD401" s="38"/>
      <c r="AE401" s="38"/>
      <c r="AR401" s="233" t="s">
        <v>151</v>
      </c>
      <c r="AT401" s="233" t="s">
        <v>146</v>
      </c>
      <c r="AU401" s="233" t="s">
        <v>87</v>
      </c>
      <c r="AY401" s="17" t="s">
        <v>144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7" t="s">
        <v>85</v>
      </c>
      <c r="BK401" s="234">
        <f>ROUND(P401*H401,2)</f>
        <v>0</v>
      </c>
      <c r="BL401" s="17" t="s">
        <v>151</v>
      </c>
      <c r="BM401" s="233" t="s">
        <v>811</v>
      </c>
    </row>
    <row r="402" s="2" customFormat="1">
      <c r="A402" s="38"/>
      <c r="B402" s="39"/>
      <c r="C402" s="40"/>
      <c r="D402" s="235" t="s">
        <v>153</v>
      </c>
      <c r="E402" s="40"/>
      <c r="F402" s="236" t="s">
        <v>651</v>
      </c>
      <c r="G402" s="40"/>
      <c r="H402" s="40"/>
      <c r="I402" s="237"/>
      <c r="J402" s="237"/>
      <c r="K402" s="40"/>
      <c r="L402" s="40"/>
      <c r="M402" s="44"/>
      <c r="N402" s="238"/>
      <c r="O402" s="239"/>
      <c r="P402" s="91"/>
      <c r="Q402" s="91"/>
      <c r="R402" s="91"/>
      <c r="S402" s="91"/>
      <c r="T402" s="91"/>
      <c r="U402" s="91"/>
      <c r="V402" s="91"/>
      <c r="W402" s="91"/>
      <c r="X402" s="92"/>
      <c r="Y402" s="38"/>
      <c r="Z402" s="38"/>
      <c r="AA402" s="38"/>
      <c r="AB402" s="38"/>
      <c r="AC402" s="38"/>
      <c r="AD402" s="38"/>
      <c r="AE402" s="38"/>
      <c r="AT402" s="17" t="s">
        <v>153</v>
      </c>
      <c r="AU402" s="17" t="s">
        <v>87</v>
      </c>
    </row>
    <row r="403" s="2" customFormat="1">
      <c r="A403" s="38"/>
      <c r="B403" s="39"/>
      <c r="C403" s="40"/>
      <c r="D403" s="240" t="s">
        <v>155</v>
      </c>
      <c r="E403" s="40"/>
      <c r="F403" s="241" t="s">
        <v>652</v>
      </c>
      <c r="G403" s="40"/>
      <c r="H403" s="40"/>
      <c r="I403" s="237"/>
      <c r="J403" s="237"/>
      <c r="K403" s="40"/>
      <c r="L403" s="40"/>
      <c r="M403" s="44"/>
      <c r="N403" s="238"/>
      <c r="O403" s="239"/>
      <c r="P403" s="91"/>
      <c r="Q403" s="91"/>
      <c r="R403" s="91"/>
      <c r="S403" s="91"/>
      <c r="T403" s="91"/>
      <c r="U403" s="91"/>
      <c r="V403" s="91"/>
      <c r="W403" s="91"/>
      <c r="X403" s="92"/>
      <c r="Y403" s="38"/>
      <c r="Z403" s="38"/>
      <c r="AA403" s="38"/>
      <c r="AB403" s="38"/>
      <c r="AC403" s="38"/>
      <c r="AD403" s="38"/>
      <c r="AE403" s="38"/>
      <c r="AT403" s="17" t="s">
        <v>155</v>
      </c>
      <c r="AU403" s="17" t="s">
        <v>87</v>
      </c>
    </row>
    <row r="404" s="13" customFormat="1">
      <c r="A404" s="13"/>
      <c r="B404" s="242"/>
      <c r="C404" s="243"/>
      <c r="D404" s="235" t="s">
        <v>157</v>
      </c>
      <c r="E404" s="244" t="s">
        <v>1</v>
      </c>
      <c r="F404" s="245" t="s">
        <v>812</v>
      </c>
      <c r="G404" s="243"/>
      <c r="H404" s="246">
        <v>1</v>
      </c>
      <c r="I404" s="247"/>
      <c r="J404" s="247"/>
      <c r="K404" s="243"/>
      <c r="L404" s="243"/>
      <c r="M404" s="248"/>
      <c r="N404" s="249"/>
      <c r="O404" s="250"/>
      <c r="P404" s="250"/>
      <c r="Q404" s="250"/>
      <c r="R404" s="250"/>
      <c r="S404" s="250"/>
      <c r="T404" s="250"/>
      <c r="U404" s="250"/>
      <c r="V404" s="250"/>
      <c r="W404" s="250"/>
      <c r="X404" s="251"/>
      <c r="Y404" s="13"/>
      <c r="Z404" s="13"/>
      <c r="AA404" s="13"/>
      <c r="AB404" s="13"/>
      <c r="AC404" s="13"/>
      <c r="AD404" s="13"/>
      <c r="AE404" s="13"/>
      <c r="AT404" s="252" t="s">
        <v>157</v>
      </c>
      <c r="AU404" s="252" t="s">
        <v>87</v>
      </c>
      <c r="AV404" s="13" t="s">
        <v>87</v>
      </c>
      <c r="AW404" s="13" t="s">
        <v>5</v>
      </c>
      <c r="AX404" s="13" t="s">
        <v>77</v>
      </c>
      <c r="AY404" s="252" t="s">
        <v>144</v>
      </c>
    </row>
    <row r="405" s="14" customFormat="1">
      <c r="A405" s="14"/>
      <c r="B405" s="253"/>
      <c r="C405" s="254"/>
      <c r="D405" s="235" t="s">
        <v>157</v>
      </c>
      <c r="E405" s="255" t="s">
        <v>1</v>
      </c>
      <c r="F405" s="256" t="s">
        <v>159</v>
      </c>
      <c r="G405" s="254"/>
      <c r="H405" s="257">
        <v>1</v>
      </c>
      <c r="I405" s="258"/>
      <c r="J405" s="258"/>
      <c r="K405" s="254"/>
      <c r="L405" s="254"/>
      <c r="M405" s="259"/>
      <c r="N405" s="260"/>
      <c r="O405" s="261"/>
      <c r="P405" s="261"/>
      <c r="Q405" s="261"/>
      <c r="R405" s="261"/>
      <c r="S405" s="261"/>
      <c r="T405" s="261"/>
      <c r="U405" s="261"/>
      <c r="V405" s="261"/>
      <c r="W405" s="261"/>
      <c r="X405" s="262"/>
      <c r="Y405" s="14"/>
      <c r="Z405" s="14"/>
      <c r="AA405" s="14"/>
      <c r="AB405" s="14"/>
      <c r="AC405" s="14"/>
      <c r="AD405" s="14"/>
      <c r="AE405" s="14"/>
      <c r="AT405" s="263" t="s">
        <v>157</v>
      </c>
      <c r="AU405" s="263" t="s">
        <v>87</v>
      </c>
      <c r="AV405" s="14" t="s">
        <v>151</v>
      </c>
      <c r="AW405" s="14" t="s">
        <v>5</v>
      </c>
      <c r="AX405" s="14" t="s">
        <v>85</v>
      </c>
      <c r="AY405" s="263" t="s">
        <v>144</v>
      </c>
    </row>
    <row r="406" s="2" customFormat="1" ht="24.15" customHeight="1">
      <c r="A406" s="38"/>
      <c r="B406" s="39"/>
      <c r="C406" s="221" t="s">
        <v>507</v>
      </c>
      <c r="D406" s="221" t="s">
        <v>146</v>
      </c>
      <c r="E406" s="222" t="s">
        <v>685</v>
      </c>
      <c r="F406" s="223" t="s">
        <v>686</v>
      </c>
      <c r="G406" s="224" t="s">
        <v>202</v>
      </c>
      <c r="H406" s="225">
        <v>74</v>
      </c>
      <c r="I406" s="226"/>
      <c r="J406" s="226"/>
      <c r="K406" s="227">
        <f>ROUND(P406*H406,2)</f>
        <v>0</v>
      </c>
      <c r="L406" s="223" t="s">
        <v>150</v>
      </c>
      <c r="M406" s="44"/>
      <c r="N406" s="228" t="s">
        <v>1</v>
      </c>
      <c r="O406" s="229" t="s">
        <v>40</v>
      </c>
      <c r="P406" s="230">
        <f>I406+J406</f>
        <v>0</v>
      </c>
      <c r="Q406" s="230">
        <f>ROUND(I406*H406,2)</f>
        <v>0</v>
      </c>
      <c r="R406" s="230">
        <f>ROUND(J406*H406,2)</f>
        <v>0</v>
      </c>
      <c r="S406" s="91"/>
      <c r="T406" s="231">
        <f>S406*H406</f>
        <v>0</v>
      </c>
      <c r="U406" s="231">
        <v>0.026349999999999998</v>
      </c>
      <c r="V406" s="231">
        <f>U406*H406</f>
        <v>1.9499</v>
      </c>
      <c r="W406" s="231">
        <v>0</v>
      </c>
      <c r="X406" s="232">
        <f>W406*H406</f>
        <v>0</v>
      </c>
      <c r="Y406" s="38"/>
      <c r="Z406" s="38"/>
      <c r="AA406" s="38"/>
      <c r="AB406" s="38"/>
      <c r="AC406" s="38"/>
      <c r="AD406" s="38"/>
      <c r="AE406" s="38"/>
      <c r="AR406" s="233" t="s">
        <v>151</v>
      </c>
      <c r="AT406" s="233" t="s">
        <v>146</v>
      </c>
      <c r="AU406" s="233" t="s">
        <v>87</v>
      </c>
      <c r="AY406" s="17" t="s">
        <v>144</v>
      </c>
      <c r="BE406" s="234">
        <f>IF(O406="základní",K406,0)</f>
        <v>0</v>
      </c>
      <c r="BF406" s="234">
        <f>IF(O406="snížená",K406,0)</f>
        <v>0</v>
      </c>
      <c r="BG406" s="234">
        <f>IF(O406="zákl. přenesená",K406,0)</f>
        <v>0</v>
      </c>
      <c r="BH406" s="234">
        <f>IF(O406="sníž. přenesená",K406,0)</f>
        <v>0</v>
      </c>
      <c r="BI406" s="234">
        <f>IF(O406="nulová",K406,0)</f>
        <v>0</v>
      </c>
      <c r="BJ406" s="17" t="s">
        <v>85</v>
      </c>
      <c r="BK406" s="234">
        <f>ROUND(P406*H406,2)</f>
        <v>0</v>
      </c>
      <c r="BL406" s="17" t="s">
        <v>151</v>
      </c>
      <c r="BM406" s="233" t="s">
        <v>813</v>
      </c>
    </row>
    <row r="407" s="2" customFormat="1">
      <c r="A407" s="38"/>
      <c r="B407" s="39"/>
      <c r="C407" s="40"/>
      <c r="D407" s="235" t="s">
        <v>153</v>
      </c>
      <c r="E407" s="40"/>
      <c r="F407" s="236" t="s">
        <v>688</v>
      </c>
      <c r="G407" s="40"/>
      <c r="H407" s="40"/>
      <c r="I407" s="237"/>
      <c r="J407" s="237"/>
      <c r="K407" s="40"/>
      <c r="L407" s="40"/>
      <c r="M407" s="44"/>
      <c r="N407" s="238"/>
      <c r="O407" s="239"/>
      <c r="P407" s="91"/>
      <c r="Q407" s="91"/>
      <c r="R407" s="91"/>
      <c r="S407" s="91"/>
      <c r="T407" s="91"/>
      <c r="U407" s="91"/>
      <c r="V407" s="91"/>
      <c r="W407" s="91"/>
      <c r="X407" s="92"/>
      <c r="Y407" s="38"/>
      <c r="Z407" s="38"/>
      <c r="AA407" s="38"/>
      <c r="AB407" s="38"/>
      <c r="AC407" s="38"/>
      <c r="AD407" s="38"/>
      <c r="AE407" s="38"/>
      <c r="AT407" s="17" t="s">
        <v>153</v>
      </c>
      <c r="AU407" s="17" t="s">
        <v>87</v>
      </c>
    </row>
    <row r="408" s="2" customFormat="1">
      <c r="A408" s="38"/>
      <c r="B408" s="39"/>
      <c r="C408" s="40"/>
      <c r="D408" s="240" t="s">
        <v>155</v>
      </c>
      <c r="E408" s="40"/>
      <c r="F408" s="241" t="s">
        <v>689</v>
      </c>
      <c r="G408" s="40"/>
      <c r="H408" s="40"/>
      <c r="I408" s="237"/>
      <c r="J408" s="237"/>
      <c r="K408" s="40"/>
      <c r="L408" s="40"/>
      <c r="M408" s="44"/>
      <c r="N408" s="238"/>
      <c r="O408" s="239"/>
      <c r="P408" s="91"/>
      <c r="Q408" s="91"/>
      <c r="R408" s="91"/>
      <c r="S408" s="91"/>
      <c r="T408" s="91"/>
      <c r="U408" s="91"/>
      <c r="V408" s="91"/>
      <c r="W408" s="91"/>
      <c r="X408" s="92"/>
      <c r="Y408" s="38"/>
      <c r="Z408" s="38"/>
      <c r="AA408" s="38"/>
      <c r="AB408" s="38"/>
      <c r="AC408" s="38"/>
      <c r="AD408" s="38"/>
      <c r="AE408" s="38"/>
      <c r="AT408" s="17" t="s">
        <v>155</v>
      </c>
      <c r="AU408" s="17" t="s">
        <v>87</v>
      </c>
    </row>
    <row r="409" s="13" customFormat="1">
      <c r="A409" s="13"/>
      <c r="B409" s="242"/>
      <c r="C409" s="243"/>
      <c r="D409" s="235" t="s">
        <v>157</v>
      </c>
      <c r="E409" s="244" t="s">
        <v>1</v>
      </c>
      <c r="F409" s="245" t="s">
        <v>814</v>
      </c>
      <c r="G409" s="243"/>
      <c r="H409" s="246">
        <v>74</v>
      </c>
      <c r="I409" s="247"/>
      <c r="J409" s="247"/>
      <c r="K409" s="243"/>
      <c r="L409" s="243"/>
      <c r="M409" s="248"/>
      <c r="N409" s="249"/>
      <c r="O409" s="250"/>
      <c r="P409" s="250"/>
      <c r="Q409" s="250"/>
      <c r="R409" s="250"/>
      <c r="S409" s="250"/>
      <c r="T409" s="250"/>
      <c r="U409" s="250"/>
      <c r="V409" s="250"/>
      <c r="W409" s="250"/>
      <c r="X409" s="251"/>
      <c r="Y409" s="13"/>
      <c r="Z409" s="13"/>
      <c r="AA409" s="13"/>
      <c r="AB409" s="13"/>
      <c r="AC409" s="13"/>
      <c r="AD409" s="13"/>
      <c r="AE409" s="13"/>
      <c r="AT409" s="252" t="s">
        <v>157</v>
      </c>
      <c r="AU409" s="252" t="s">
        <v>87</v>
      </c>
      <c r="AV409" s="13" t="s">
        <v>87</v>
      </c>
      <c r="AW409" s="13" t="s">
        <v>5</v>
      </c>
      <c r="AX409" s="13" t="s">
        <v>77</v>
      </c>
      <c r="AY409" s="252" t="s">
        <v>144</v>
      </c>
    </row>
    <row r="410" s="14" customFormat="1">
      <c r="A410" s="14"/>
      <c r="B410" s="253"/>
      <c r="C410" s="254"/>
      <c r="D410" s="235" t="s">
        <v>157</v>
      </c>
      <c r="E410" s="255" t="s">
        <v>1</v>
      </c>
      <c r="F410" s="256" t="s">
        <v>159</v>
      </c>
      <c r="G410" s="254"/>
      <c r="H410" s="257">
        <v>74</v>
      </c>
      <c r="I410" s="258"/>
      <c r="J410" s="258"/>
      <c r="K410" s="254"/>
      <c r="L410" s="254"/>
      <c r="M410" s="259"/>
      <c r="N410" s="260"/>
      <c r="O410" s="261"/>
      <c r="P410" s="261"/>
      <c r="Q410" s="261"/>
      <c r="R410" s="261"/>
      <c r="S410" s="261"/>
      <c r="T410" s="261"/>
      <c r="U410" s="261"/>
      <c r="V410" s="261"/>
      <c r="W410" s="261"/>
      <c r="X410" s="262"/>
      <c r="Y410" s="14"/>
      <c r="Z410" s="14"/>
      <c r="AA410" s="14"/>
      <c r="AB410" s="14"/>
      <c r="AC410" s="14"/>
      <c r="AD410" s="14"/>
      <c r="AE410" s="14"/>
      <c r="AT410" s="263" t="s">
        <v>157</v>
      </c>
      <c r="AU410" s="263" t="s">
        <v>87</v>
      </c>
      <c r="AV410" s="14" t="s">
        <v>151</v>
      </c>
      <c r="AW410" s="14" t="s">
        <v>5</v>
      </c>
      <c r="AX410" s="14" t="s">
        <v>85</v>
      </c>
      <c r="AY410" s="263" t="s">
        <v>144</v>
      </c>
    </row>
    <row r="411" s="2" customFormat="1" ht="24.15" customHeight="1">
      <c r="A411" s="38"/>
      <c r="B411" s="39"/>
      <c r="C411" s="221" t="s">
        <v>511</v>
      </c>
      <c r="D411" s="221" t="s">
        <v>146</v>
      </c>
      <c r="E411" s="222" t="s">
        <v>815</v>
      </c>
      <c r="F411" s="223" t="s">
        <v>816</v>
      </c>
      <c r="G411" s="224" t="s">
        <v>149</v>
      </c>
      <c r="H411" s="225">
        <v>2</v>
      </c>
      <c r="I411" s="226"/>
      <c r="J411" s="226"/>
      <c r="K411" s="227">
        <f>ROUND(P411*H411,2)</f>
        <v>0</v>
      </c>
      <c r="L411" s="223" t="s">
        <v>1</v>
      </c>
      <c r="M411" s="44"/>
      <c r="N411" s="228" t="s">
        <v>1</v>
      </c>
      <c r="O411" s="229" t="s">
        <v>40</v>
      </c>
      <c r="P411" s="230">
        <f>I411+J411</f>
        <v>0</v>
      </c>
      <c r="Q411" s="230">
        <f>ROUND(I411*H411,2)</f>
        <v>0</v>
      </c>
      <c r="R411" s="230">
        <f>ROUND(J411*H411,2)</f>
        <v>0</v>
      </c>
      <c r="S411" s="91"/>
      <c r="T411" s="231">
        <f>S411*H411</f>
        <v>0</v>
      </c>
      <c r="U411" s="231">
        <v>0</v>
      </c>
      <c r="V411" s="231">
        <f>U411*H411</f>
        <v>0</v>
      </c>
      <c r="W411" s="231">
        <v>0</v>
      </c>
      <c r="X411" s="232">
        <f>W411*H411</f>
        <v>0</v>
      </c>
      <c r="Y411" s="38"/>
      <c r="Z411" s="38"/>
      <c r="AA411" s="38"/>
      <c r="AB411" s="38"/>
      <c r="AC411" s="38"/>
      <c r="AD411" s="38"/>
      <c r="AE411" s="38"/>
      <c r="AR411" s="233" t="s">
        <v>151</v>
      </c>
      <c r="AT411" s="233" t="s">
        <v>146</v>
      </c>
      <c r="AU411" s="233" t="s">
        <v>87</v>
      </c>
      <c r="AY411" s="17" t="s">
        <v>144</v>
      </c>
      <c r="BE411" s="234">
        <f>IF(O411="základní",K411,0)</f>
        <v>0</v>
      </c>
      <c r="BF411" s="234">
        <f>IF(O411="snížená",K411,0)</f>
        <v>0</v>
      </c>
      <c r="BG411" s="234">
        <f>IF(O411="zákl. přenesená",K411,0)</f>
        <v>0</v>
      </c>
      <c r="BH411" s="234">
        <f>IF(O411="sníž. přenesená",K411,0)</f>
        <v>0</v>
      </c>
      <c r="BI411" s="234">
        <f>IF(O411="nulová",K411,0)</f>
        <v>0</v>
      </c>
      <c r="BJ411" s="17" t="s">
        <v>85</v>
      </c>
      <c r="BK411" s="234">
        <f>ROUND(P411*H411,2)</f>
        <v>0</v>
      </c>
      <c r="BL411" s="17" t="s">
        <v>151</v>
      </c>
      <c r="BM411" s="233" t="s">
        <v>817</v>
      </c>
    </row>
    <row r="412" s="2" customFormat="1">
      <c r="A412" s="38"/>
      <c r="B412" s="39"/>
      <c r="C412" s="40"/>
      <c r="D412" s="235" t="s">
        <v>153</v>
      </c>
      <c r="E412" s="40"/>
      <c r="F412" s="236" t="s">
        <v>816</v>
      </c>
      <c r="G412" s="40"/>
      <c r="H412" s="40"/>
      <c r="I412" s="237"/>
      <c r="J412" s="237"/>
      <c r="K412" s="40"/>
      <c r="L412" s="40"/>
      <c r="M412" s="44"/>
      <c r="N412" s="238"/>
      <c r="O412" s="239"/>
      <c r="P412" s="91"/>
      <c r="Q412" s="91"/>
      <c r="R412" s="91"/>
      <c r="S412" s="91"/>
      <c r="T412" s="91"/>
      <c r="U412" s="91"/>
      <c r="V412" s="91"/>
      <c r="W412" s="91"/>
      <c r="X412" s="92"/>
      <c r="Y412" s="38"/>
      <c r="Z412" s="38"/>
      <c r="AA412" s="38"/>
      <c r="AB412" s="38"/>
      <c r="AC412" s="38"/>
      <c r="AD412" s="38"/>
      <c r="AE412" s="38"/>
      <c r="AT412" s="17" t="s">
        <v>153</v>
      </c>
      <c r="AU412" s="17" t="s">
        <v>87</v>
      </c>
    </row>
    <row r="413" s="13" customFormat="1">
      <c r="A413" s="13"/>
      <c r="B413" s="242"/>
      <c r="C413" s="243"/>
      <c r="D413" s="235" t="s">
        <v>157</v>
      </c>
      <c r="E413" s="244" t="s">
        <v>1</v>
      </c>
      <c r="F413" s="245" t="s">
        <v>818</v>
      </c>
      <c r="G413" s="243"/>
      <c r="H413" s="246">
        <v>2</v>
      </c>
      <c r="I413" s="247"/>
      <c r="J413" s="247"/>
      <c r="K413" s="243"/>
      <c r="L413" s="243"/>
      <c r="M413" s="248"/>
      <c r="N413" s="249"/>
      <c r="O413" s="250"/>
      <c r="P413" s="250"/>
      <c r="Q413" s="250"/>
      <c r="R413" s="250"/>
      <c r="S413" s="250"/>
      <c r="T413" s="250"/>
      <c r="U413" s="250"/>
      <c r="V413" s="250"/>
      <c r="W413" s="250"/>
      <c r="X413" s="251"/>
      <c r="Y413" s="13"/>
      <c r="Z413" s="13"/>
      <c r="AA413" s="13"/>
      <c r="AB413" s="13"/>
      <c r="AC413" s="13"/>
      <c r="AD413" s="13"/>
      <c r="AE413" s="13"/>
      <c r="AT413" s="252" t="s">
        <v>157</v>
      </c>
      <c r="AU413" s="252" t="s">
        <v>87</v>
      </c>
      <c r="AV413" s="13" t="s">
        <v>87</v>
      </c>
      <c r="AW413" s="13" t="s">
        <v>5</v>
      </c>
      <c r="AX413" s="13" t="s">
        <v>77</v>
      </c>
      <c r="AY413" s="252" t="s">
        <v>144</v>
      </c>
    </row>
    <row r="414" s="14" customFormat="1">
      <c r="A414" s="14"/>
      <c r="B414" s="253"/>
      <c r="C414" s="254"/>
      <c r="D414" s="235" t="s">
        <v>157</v>
      </c>
      <c r="E414" s="255" t="s">
        <v>1</v>
      </c>
      <c r="F414" s="256" t="s">
        <v>159</v>
      </c>
      <c r="G414" s="254"/>
      <c r="H414" s="257">
        <v>2</v>
      </c>
      <c r="I414" s="258"/>
      <c r="J414" s="258"/>
      <c r="K414" s="254"/>
      <c r="L414" s="254"/>
      <c r="M414" s="259"/>
      <c r="N414" s="260"/>
      <c r="O414" s="261"/>
      <c r="P414" s="261"/>
      <c r="Q414" s="261"/>
      <c r="R414" s="261"/>
      <c r="S414" s="261"/>
      <c r="T414" s="261"/>
      <c r="U414" s="261"/>
      <c r="V414" s="261"/>
      <c r="W414" s="261"/>
      <c r="X414" s="262"/>
      <c r="Y414" s="14"/>
      <c r="Z414" s="14"/>
      <c r="AA414" s="14"/>
      <c r="AB414" s="14"/>
      <c r="AC414" s="14"/>
      <c r="AD414" s="14"/>
      <c r="AE414" s="14"/>
      <c r="AT414" s="263" t="s">
        <v>157</v>
      </c>
      <c r="AU414" s="263" t="s">
        <v>87</v>
      </c>
      <c r="AV414" s="14" t="s">
        <v>151</v>
      </c>
      <c r="AW414" s="14" t="s">
        <v>5</v>
      </c>
      <c r="AX414" s="14" t="s">
        <v>85</v>
      </c>
      <c r="AY414" s="263" t="s">
        <v>144</v>
      </c>
    </row>
    <row r="415" s="2" customFormat="1" ht="24.15" customHeight="1">
      <c r="A415" s="38"/>
      <c r="B415" s="39"/>
      <c r="C415" s="221" t="s">
        <v>517</v>
      </c>
      <c r="D415" s="221" t="s">
        <v>146</v>
      </c>
      <c r="E415" s="222" t="s">
        <v>663</v>
      </c>
      <c r="F415" s="223" t="s">
        <v>664</v>
      </c>
      <c r="G415" s="224" t="s">
        <v>202</v>
      </c>
      <c r="H415" s="225">
        <v>74</v>
      </c>
      <c r="I415" s="226"/>
      <c r="J415" s="226"/>
      <c r="K415" s="227">
        <f>ROUND(P415*H415,2)</f>
        <v>0</v>
      </c>
      <c r="L415" s="223" t="s">
        <v>150</v>
      </c>
      <c r="M415" s="44"/>
      <c r="N415" s="228" t="s">
        <v>1</v>
      </c>
      <c r="O415" s="229" t="s">
        <v>40</v>
      </c>
      <c r="P415" s="230">
        <f>I415+J415</f>
        <v>0</v>
      </c>
      <c r="Q415" s="230">
        <f>ROUND(I415*H415,2)</f>
        <v>0</v>
      </c>
      <c r="R415" s="230">
        <f>ROUND(J415*H415,2)</f>
        <v>0</v>
      </c>
      <c r="S415" s="91"/>
      <c r="T415" s="231">
        <f>S415*H415</f>
        <v>0</v>
      </c>
      <c r="U415" s="231">
        <v>0</v>
      </c>
      <c r="V415" s="231">
        <f>U415*H415</f>
        <v>0</v>
      </c>
      <c r="W415" s="231">
        <v>0</v>
      </c>
      <c r="X415" s="232">
        <f>W415*H415</f>
        <v>0</v>
      </c>
      <c r="Y415" s="38"/>
      <c r="Z415" s="38"/>
      <c r="AA415" s="38"/>
      <c r="AB415" s="38"/>
      <c r="AC415" s="38"/>
      <c r="AD415" s="38"/>
      <c r="AE415" s="38"/>
      <c r="AR415" s="233" t="s">
        <v>151</v>
      </c>
      <c r="AT415" s="233" t="s">
        <v>146</v>
      </c>
      <c r="AU415" s="233" t="s">
        <v>87</v>
      </c>
      <c r="AY415" s="17" t="s">
        <v>144</v>
      </c>
      <c r="BE415" s="234">
        <f>IF(O415="základní",K415,0)</f>
        <v>0</v>
      </c>
      <c r="BF415" s="234">
        <f>IF(O415="snížená",K415,0)</f>
        <v>0</v>
      </c>
      <c r="BG415" s="234">
        <f>IF(O415="zákl. přenesená",K415,0)</f>
        <v>0</v>
      </c>
      <c r="BH415" s="234">
        <f>IF(O415="sníž. přenesená",K415,0)</f>
        <v>0</v>
      </c>
      <c r="BI415" s="234">
        <f>IF(O415="nulová",K415,0)</f>
        <v>0</v>
      </c>
      <c r="BJ415" s="17" t="s">
        <v>85</v>
      </c>
      <c r="BK415" s="234">
        <f>ROUND(P415*H415,2)</f>
        <v>0</v>
      </c>
      <c r="BL415" s="17" t="s">
        <v>151</v>
      </c>
      <c r="BM415" s="233" t="s">
        <v>819</v>
      </c>
    </row>
    <row r="416" s="2" customFormat="1">
      <c r="A416" s="38"/>
      <c r="B416" s="39"/>
      <c r="C416" s="40"/>
      <c r="D416" s="235" t="s">
        <v>153</v>
      </c>
      <c r="E416" s="40"/>
      <c r="F416" s="236" t="s">
        <v>666</v>
      </c>
      <c r="G416" s="40"/>
      <c r="H416" s="40"/>
      <c r="I416" s="237"/>
      <c r="J416" s="237"/>
      <c r="K416" s="40"/>
      <c r="L416" s="40"/>
      <c r="M416" s="44"/>
      <c r="N416" s="238"/>
      <c r="O416" s="239"/>
      <c r="P416" s="91"/>
      <c r="Q416" s="91"/>
      <c r="R416" s="91"/>
      <c r="S416" s="91"/>
      <c r="T416" s="91"/>
      <c r="U416" s="91"/>
      <c r="V416" s="91"/>
      <c r="W416" s="91"/>
      <c r="X416" s="92"/>
      <c r="Y416" s="38"/>
      <c r="Z416" s="38"/>
      <c r="AA416" s="38"/>
      <c r="AB416" s="38"/>
      <c r="AC416" s="38"/>
      <c r="AD416" s="38"/>
      <c r="AE416" s="38"/>
      <c r="AT416" s="17" t="s">
        <v>153</v>
      </c>
      <c r="AU416" s="17" t="s">
        <v>87</v>
      </c>
    </row>
    <row r="417" s="2" customFormat="1">
      <c r="A417" s="38"/>
      <c r="B417" s="39"/>
      <c r="C417" s="40"/>
      <c r="D417" s="240" t="s">
        <v>155</v>
      </c>
      <c r="E417" s="40"/>
      <c r="F417" s="241" t="s">
        <v>667</v>
      </c>
      <c r="G417" s="40"/>
      <c r="H417" s="40"/>
      <c r="I417" s="237"/>
      <c r="J417" s="237"/>
      <c r="K417" s="40"/>
      <c r="L417" s="40"/>
      <c r="M417" s="44"/>
      <c r="N417" s="238"/>
      <c r="O417" s="239"/>
      <c r="P417" s="91"/>
      <c r="Q417" s="91"/>
      <c r="R417" s="91"/>
      <c r="S417" s="91"/>
      <c r="T417" s="91"/>
      <c r="U417" s="91"/>
      <c r="V417" s="91"/>
      <c r="W417" s="91"/>
      <c r="X417" s="92"/>
      <c r="Y417" s="38"/>
      <c r="Z417" s="38"/>
      <c r="AA417" s="38"/>
      <c r="AB417" s="38"/>
      <c r="AC417" s="38"/>
      <c r="AD417" s="38"/>
      <c r="AE417" s="38"/>
      <c r="AT417" s="17" t="s">
        <v>155</v>
      </c>
      <c r="AU417" s="17" t="s">
        <v>87</v>
      </c>
    </row>
    <row r="418" s="13" customFormat="1">
      <c r="A418" s="13"/>
      <c r="B418" s="242"/>
      <c r="C418" s="243"/>
      <c r="D418" s="235" t="s">
        <v>157</v>
      </c>
      <c r="E418" s="244" t="s">
        <v>1</v>
      </c>
      <c r="F418" s="245" t="s">
        <v>820</v>
      </c>
      <c r="G418" s="243"/>
      <c r="H418" s="246">
        <v>74</v>
      </c>
      <c r="I418" s="247"/>
      <c r="J418" s="247"/>
      <c r="K418" s="243"/>
      <c r="L418" s="243"/>
      <c r="M418" s="248"/>
      <c r="N418" s="249"/>
      <c r="O418" s="250"/>
      <c r="P418" s="250"/>
      <c r="Q418" s="250"/>
      <c r="R418" s="250"/>
      <c r="S418" s="250"/>
      <c r="T418" s="250"/>
      <c r="U418" s="250"/>
      <c r="V418" s="250"/>
      <c r="W418" s="250"/>
      <c r="X418" s="251"/>
      <c r="Y418" s="13"/>
      <c r="Z418" s="13"/>
      <c r="AA418" s="13"/>
      <c r="AB418" s="13"/>
      <c r="AC418" s="13"/>
      <c r="AD418" s="13"/>
      <c r="AE418" s="13"/>
      <c r="AT418" s="252" t="s">
        <v>157</v>
      </c>
      <c r="AU418" s="252" t="s">
        <v>87</v>
      </c>
      <c r="AV418" s="13" t="s">
        <v>87</v>
      </c>
      <c r="AW418" s="13" t="s">
        <v>5</v>
      </c>
      <c r="AX418" s="13" t="s">
        <v>77</v>
      </c>
      <c r="AY418" s="252" t="s">
        <v>144</v>
      </c>
    </row>
    <row r="419" s="14" customFormat="1">
      <c r="A419" s="14"/>
      <c r="B419" s="253"/>
      <c r="C419" s="254"/>
      <c r="D419" s="235" t="s">
        <v>157</v>
      </c>
      <c r="E419" s="255" t="s">
        <v>1</v>
      </c>
      <c r="F419" s="256" t="s">
        <v>159</v>
      </c>
      <c r="G419" s="254"/>
      <c r="H419" s="257">
        <v>74</v>
      </c>
      <c r="I419" s="258"/>
      <c r="J419" s="258"/>
      <c r="K419" s="254"/>
      <c r="L419" s="254"/>
      <c r="M419" s="259"/>
      <c r="N419" s="260"/>
      <c r="O419" s="261"/>
      <c r="P419" s="261"/>
      <c r="Q419" s="261"/>
      <c r="R419" s="261"/>
      <c r="S419" s="261"/>
      <c r="T419" s="261"/>
      <c r="U419" s="261"/>
      <c r="V419" s="261"/>
      <c r="W419" s="261"/>
      <c r="X419" s="262"/>
      <c r="Y419" s="14"/>
      <c r="Z419" s="14"/>
      <c r="AA419" s="14"/>
      <c r="AB419" s="14"/>
      <c r="AC419" s="14"/>
      <c r="AD419" s="14"/>
      <c r="AE419" s="14"/>
      <c r="AT419" s="263" t="s">
        <v>157</v>
      </c>
      <c r="AU419" s="263" t="s">
        <v>87</v>
      </c>
      <c r="AV419" s="14" t="s">
        <v>151</v>
      </c>
      <c r="AW419" s="14" t="s">
        <v>5</v>
      </c>
      <c r="AX419" s="14" t="s">
        <v>85</v>
      </c>
      <c r="AY419" s="263" t="s">
        <v>144</v>
      </c>
    </row>
    <row r="420" s="2" customFormat="1" ht="24.15" customHeight="1">
      <c r="A420" s="38"/>
      <c r="B420" s="39"/>
      <c r="C420" s="221" t="s">
        <v>522</v>
      </c>
      <c r="D420" s="221" t="s">
        <v>146</v>
      </c>
      <c r="E420" s="222" t="s">
        <v>670</v>
      </c>
      <c r="F420" s="223" t="s">
        <v>671</v>
      </c>
      <c r="G420" s="224" t="s">
        <v>149</v>
      </c>
      <c r="H420" s="225">
        <v>3</v>
      </c>
      <c r="I420" s="226"/>
      <c r="J420" s="226"/>
      <c r="K420" s="227">
        <f>ROUND(P420*H420,2)</f>
        <v>0</v>
      </c>
      <c r="L420" s="223" t="s">
        <v>150</v>
      </c>
      <c r="M420" s="44"/>
      <c r="N420" s="228" t="s">
        <v>1</v>
      </c>
      <c r="O420" s="229" t="s">
        <v>40</v>
      </c>
      <c r="P420" s="230">
        <f>I420+J420</f>
        <v>0</v>
      </c>
      <c r="Q420" s="230">
        <f>ROUND(I420*H420,2)</f>
        <v>0</v>
      </c>
      <c r="R420" s="230">
        <f>ROUND(J420*H420,2)</f>
        <v>0</v>
      </c>
      <c r="S420" s="91"/>
      <c r="T420" s="231">
        <f>S420*H420</f>
        <v>0</v>
      </c>
      <c r="U420" s="231">
        <v>0</v>
      </c>
      <c r="V420" s="231">
        <f>U420*H420</f>
        <v>0</v>
      </c>
      <c r="W420" s="231">
        <v>0</v>
      </c>
      <c r="X420" s="232">
        <f>W420*H420</f>
        <v>0</v>
      </c>
      <c r="Y420" s="38"/>
      <c r="Z420" s="38"/>
      <c r="AA420" s="38"/>
      <c r="AB420" s="38"/>
      <c r="AC420" s="38"/>
      <c r="AD420" s="38"/>
      <c r="AE420" s="38"/>
      <c r="AR420" s="233" t="s">
        <v>151</v>
      </c>
      <c r="AT420" s="233" t="s">
        <v>146</v>
      </c>
      <c r="AU420" s="233" t="s">
        <v>87</v>
      </c>
      <c r="AY420" s="17" t="s">
        <v>144</v>
      </c>
      <c r="BE420" s="234">
        <f>IF(O420="základní",K420,0)</f>
        <v>0</v>
      </c>
      <c r="BF420" s="234">
        <f>IF(O420="snížená",K420,0)</f>
        <v>0</v>
      </c>
      <c r="BG420" s="234">
        <f>IF(O420="zákl. přenesená",K420,0)</f>
        <v>0</v>
      </c>
      <c r="BH420" s="234">
        <f>IF(O420="sníž. přenesená",K420,0)</f>
        <v>0</v>
      </c>
      <c r="BI420" s="234">
        <f>IF(O420="nulová",K420,0)</f>
        <v>0</v>
      </c>
      <c r="BJ420" s="17" t="s">
        <v>85</v>
      </c>
      <c r="BK420" s="234">
        <f>ROUND(P420*H420,2)</f>
        <v>0</v>
      </c>
      <c r="BL420" s="17" t="s">
        <v>151</v>
      </c>
      <c r="BM420" s="233" t="s">
        <v>821</v>
      </c>
    </row>
    <row r="421" s="2" customFormat="1">
      <c r="A421" s="38"/>
      <c r="B421" s="39"/>
      <c r="C421" s="40"/>
      <c r="D421" s="235" t="s">
        <v>153</v>
      </c>
      <c r="E421" s="40"/>
      <c r="F421" s="236" t="s">
        <v>822</v>
      </c>
      <c r="G421" s="40"/>
      <c r="H421" s="40"/>
      <c r="I421" s="237"/>
      <c r="J421" s="237"/>
      <c r="K421" s="40"/>
      <c r="L421" s="40"/>
      <c r="M421" s="44"/>
      <c r="N421" s="238"/>
      <c r="O421" s="239"/>
      <c r="P421" s="91"/>
      <c r="Q421" s="91"/>
      <c r="R421" s="91"/>
      <c r="S421" s="91"/>
      <c r="T421" s="91"/>
      <c r="U421" s="91"/>
      <c r="V421" s="91"/>
      <c r="W421" s="91"/>
      <c r="X421" s="92"/>
      <c r="Y421" s="38"/>
      <c r="Z421" s="38"/>
      <c r="AA421" s="38"/>
      <c r="AB421" s="38"/>
      <c r="AC421" s="38"/>
      <c r="AD421" s="38"/>
      <c r="AE421" s="38"/>
      <c r="AT421" s="17" t="s">
        <v>153</v>
      </c>
      <c r="AU421" s="17" t="s">
        <v>87</v>
      </c>
    </row>
    <row r="422" s="2" customFormat="1">
      <c r="A422" s="38"/>
      <c r="B422" s="39"/>
      <c r="C422" s="40"/>
      <c r="D422" s="240" t="s">
        <v>155</v>
      </c>
      <c r="E422" s="40"/>
      <c r="F422" s="241" t="s">
        <v>674</v>
      </c>
      <c r="G422" s="40"/>
      <c r="H422" s="40"/>
      <c r="I422" s="237"/>
      <c r="J422" s="237"/>
      <c r="K422" s="40"/>
      <c r="L422" s="40"/>
      <c r="M422" s="44"/>
      <c r="N422" s="238"/>
      <c r="O422" s="239"/>
      <c r="P422" s="91"/>
      <c r="Q422" s="91"/>
      <c r="R422" s="91"/>
      <c r="S422" s="91"/>
      <c r="T422" s="91"/>
      <c r="U422" s="91"/>
      <c r="V422" s="91"/>
      <c r="W422" s="91"/>
      <c r="X422" s="92"/>
      <c r="Y422" s="38"/>
      <c r="Z422" s="38"/>
      <c r="AA422" s="38"/>
      <c r="AB422" s="38"/>
      <c r="AC422" s="38"/>
      <c r="AD422" s="38"/>
      <c r="AE422" s="38"/>
      <c r="AT422" s="17" t="s">
        <v>155</v>
      </c>
      <c r="AU422" s="17" t="s">
        <v>87</v>
      </c>
    </row>
    <row r="423" s="13" customFormat="1">
      <c r="A423" s="13"/>
      <c r="B423" s="242"/>
      <c r="C423" s="243"/>
      <c r="D423" s="235" t="s">
        <v>157</v>
      </c>
      <c r="E423" s="244" t="s">
        <v>1</v>
      </c>
      <c r="F423" s="245" t="s">
        <v>823</v>
      </c>
      <c r="G423" s="243"/>
      <c r="H423" s="246">
        <v>3</v>
      </c>
      <c r="I423" s="247"/>
      <c r="J423" s="247"/>
      <c r="K423" s="243"/>
      <c r="L423" s="243"/>
      <c r="M423" s="248"/>
      <c r="N423" s="249"/>
      <c r="O423" s="250"/>
      <c r="P423" s="250"/>
      <c r="Q423" s="250"/>
      <c r="R423" s="250"/>
      <c r="S423" s="250"/>
      <c r="T423" s="250"/>
      <c r="U423" s="250"/>
      <c r="V423" s="250"/>
      <c r="W423" s="250"/>
      <c r="X423" s="251"/>
      <c r="Y423" s="13"/>
      <c r="Z423" s="13"/>
      <c r="AA423" s="13"/>
      <c r="AB423" s="13"/>
      <c r="AC423" s="13"/>
      <c r="AD423" s="13"/>
      <c r="AE423" s="13"/>
      <c r="AT423" s="252" t="s">
        <v>157</v>
      </c>
      <c r="AU423" s="252" t="s">
        <v>87</v>
      </c>
      <c r="AV423" s="13" t="s">
        <v>87</v>
      </c>
      <c r="AW423" s="13" t="s">
        <v>5</v>
      </c>
      <c r="AX423" s="13" t="s">
        <v>77</v>
      </c>
      <c r="AY423" s="252" t="s">
        <v>144</v>
      </c>
    </row>
    <row r="424" s="14" customFormat="1">
      <c r="A424" s="14"/>
      <c r="B424" s="253"/>
      <c r="C424" s="254"/>
      <c r="D424" s="235" t="s">
        <v>157</v>
      </c>
      <c r="E424" s="255" t="s">
        <v>1</v>
      </c>
      <c r="F424" s="256" t="s">
        <v>159</v>
      </c>
      <c r="G424" s="254"/>
      <c r="H424" s="257">
        <v>3</v>
      </c>
      <c r="I424" s="258"/>
      <c r="J424" s="258"/>
      <c r="K424" s="254"/>
      <c r="L424" s="254"/>
      <c r="M424" s="259"/>
      <c r="N424" s="260"/>
      <c r="O424" s="261"/>
      <c r="P424" s="261"/>
      <c r="Q424" s="261"/>
      <c r="R424" s="261"/>
      <c r="S424" s="261"/>
      <c r="T424" s="261"/>
      <c r="U424" s="261"/>
      <c r="V424" s="261"/>
      <c r="W424" s="261"/>
      <c r="X424" s="262"/>
      <c r="Y424" s="14"/>
      <c r="Z424" s="14"/>
      <c r="AA424" s="14"/>
      <c r="AB424" s="14"/>
      <c r="AC424" s="14"/>
      <c r="AD424" s="14"/>
      <c r="AE424" s="14"/>
      <c r="AT424" s="263" t="s">
        <v>157</v>
      </c>
      <c r="AU424" s="263" t="s">
        <v>87</v>
      </c>
      <c r="AV424" s="14" t="s">
        <v>151</v>
      </c>
      <c r="AW424" s="14" t="s">
        <v>5</v>
      </c>
      <c r="AX424" s="14" t="s">
        <v>85</v>
      </c>
      <c r="AY424" s="263" t="s">
        <v>144</v>
      </c>
    </row>
    <row r="425" s="2" customFormat="1" ht="16.5" customHeight="1">
      <c r="A425" s="38"/>
      <c r="B425" s="39"/>
      <c r="C425" s="221" t="s">
        <v>526</v>
      </c>
      <c r="D425" s="221" t="s">
        <v>146</v>
      </c>
      <c r="E425" s="222" t="s">
        <v>680</v>
      </c>
      <c r="F425" s="223" t="s">
        <v>681</v>
      </c>
      <c r="G425" s="224" t="s">
        <v>682</v>
      </c>
      <c r="H425" s="225">
        <v>1</v>
      </c>
      <c r="I425" s="226"/>
      <c r="J425" s="226"/>
      <c r="K425" s="227">
        <f>ROUND(P425*H425,2)</f>
        <v>0</v>
      </c>
      <c r="L425" s="223" t="s">
        <v>1</v>
      </c>
      <c r="M425" s="44"/>
      <c r="N425" s="228" t="s">
        <v>1</v>
      </c>
      <c r="O425" s="229" t="s">
        <v>40</v>
      </c>
      <c r="P425" s="230">
        <f>I425+J425</f>
        <v>0</v>
      </c>
      <c r="Q425" s="230">
        <f>ROUND(I425*H425,2)</f>
        <v>0</v>
      </c>
      <c r="R425" s="230">
        <f>ROUND(J425*H425,2)</f>
        <v>0</v>
      </c>
      <c r="S425" s="91"/>
      <c r="T425" s="231">
        <f>S425*H425</f>
        <v>0</v>
      </c>
      <c r="U425" s="231">
        <v>0.18812000000000001</v>
      </c>
      <c r="V425" s="231">
        <f>U425*H425</f>
        <v>0.18812000000000001</v>
      </c>
      <c r="W425" s="231">
        <v>0</v>
      </c>
      <c r="X425" s="232">
        <f>W425*H425</f>
        <v>0</v>
      </c>
      <c r="Y425" s="38"/>
      <c r="Z425" s="38"/>
      <c r="AA425" s="38"/>
      <c r="AB425" s="38"/>
      <c r="AC425" s="38"/>
      <c r="AD425" s="38"/>
      <c r="AE425" s="38"/>
      <c r="AR425" s="233" t="s">
        <v>151</v>
      </c>
      <c r="AT425" s="233" t="s">
        <v>146</v>
      </c>
      <c r="AU425" s="233" t="s">
        <v>87</v>
      </c>
      <c r="AY425" s="17" t="s">
        <v>144</v>
      </c>
      <c r="BE425" s="234">
        <f>IF(O425="základní",K425,0)</f>
        <v>0</v>
      </c>
      <c r="BF425" s="234">
        <f>IF(O425="snížená",K425,0)</f>
        <v>0</v>
      </c>
      <c r="BG425" s="234">
        <f>IF(O425="zákl. přenesená",K425,0)</f>
        <v>0</v>
      </c>
      <c r="BH425" s="234">
        <f>IF(O425="sníž. přenesená",K425,0)</f>
        <v>0</v>
      </c>
      <c r="BI425" s="234">
        <f>IF(O425="nulová",K425,0)</f>
        <v>0</v>
      </c>
      <c r="BJ425" s="17" t="s">
        <v>85</v>
      </c>
      <c r="BK425" s="234">
        <f>ROUND(P425*H425,2)</f>
        <v>0</v>
      </c>
      <c r="BL425" s="17" t="s">
        <v>151</v>
      </c>
      <c r="BM425" s="233" t="s">
        <v>824</v>
      </c>
    </row>
    <row r="426" s="2" customFormat="1">
      <c r="A426" s="38"/>
      <c r="B426" s="39"/>
      <c r="C426" s="40"/>
      <c r="D426" s="235" t="s">
        <v>153</v>
      </c>
      <c r="E426" s="40"/>
      <c r="F426" s="236" t="s">
        <v>681</v>
      </c>
      <c r="G426" s="40"/>
      <c r="H426" s="40"/>
      <c r="I426" s="237"/>
      <c r="J426" s="237"/>
      <c r="K426" s="40"/>
      <c r="L426" s="40"/>
      <c r="M426" s="44"/>
      <c r="N426" s="289"/>
      <c r="O426" s="290"/>
      <c r="P426" s="291"/>
      <c r="Q426" s="291"/>
      <c r="R426" s="291"/>
      <c r="S426" s="291"/>
      <c r="T426" s="291"/>
      <c r="U426" s="291"/>
      <c r="V426" s="291"/>
      <c r="W426" s="291"/>
      <c r="X426" s="292"/>
      <c r="Y426" s="38"/>
      <c r="Z426" s="38"/>
      <c r="AA426" s="38"/>
      <c r="AB426" s="38"/>
      <c r="AC426" s="38"/>
      <c r="AD426" s="38"/>
      <c r="AE426" s="38"/>
      <c r="AT426" s="17" t="s">
        <v>153</v>
      </c>
      <c r="AU426" s="17" t="s">
        <v>87</v>
      </c>
    </row>
    <row r="427" s="2" customFormat="1" ht="6.96" customHeight="1">
      <c r="A427" s="38"/>
      <c r="B427" s="66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44"/>
      <c r="N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</row>
  </sheetData>
  <sheetProtection sheet="1" autoFilter="0" formatColumns="0" formatRows="0" objects="1" scenarios="1" spinCount="100000" saltValue="5HeGSQhaZeJF1iLLPIlXRUX464FsqahEjBcBH62q0w4UTuNFkEy+2duQBvtGiZ6mafYOGkUBX+VeJ2b7aXx8yw==" hashValue="QGeh09qqJRNgaW16t6y+RUpgTD8BMILTYiPgNP2ul0xDdJ1Wh9m8TXlKHofPC77eZb+/v6q+5oLy/4cSRhD/aQ==" algorithmName="SHA-512" password="CC35"/>
  <autoFilter ref="C130:L426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M2:Z2"/>
  </mergeCells>
  <hyperlinks>
    <hyperlink ref="F136" r:id="rId1" display="https://podminky.urs.cz/item/CS_URS_2023_02/112151011"/>
    <hyperlink ref="F141" r:id="rId2" display="https://podminky.urs.cz/item/CS_URS_2023_02/112251101"/>
    <hyperlink ref="F150" r:id="rId3" display="https://podminky.urs.cz/item/CS_URS_2023_02/181006113"/>
    <hyperlink ref="F155" r:id="rId4" display="https://podminky.urs.cz/item/CS_URS_2023_02/115101201"/>
    <hyperlink ref="F160" r:id="rId5" display="https://podminky.urs.cz/item/CS_URS_2023_02/115101301"/>
    <hyperlink ref="F165" r:id="rId6" display="https://podminky.urs.cz/item/CS_URS_2023_02/131253104"/>
    <hyperlink ref="F170" r:id="rId7" display="https://podminky.urs.cz/item/CS_URS_2023_02/119003223"/>
    <hyperlink ref="F175" r:id="rId8" display="https://podminky.urs.cz/item/CS_URS_2023_02/119003224"/>
    <hyperlink ref="F180" r:id="rId9" display="https://podminky.urs.cz/item/CS_URS_2023_02/121101201"/>
    <hyperlink ref="F185" r:id="rId10" display="https://podminky.urs.cz/item/CS_URS_2023_02/162301301"/>
    <hyperlink ref="F190" r:id="rId11" display="https://podminky.urs.cz/item/CS_URS_2023_02/151101101"/>
    <hyperlink ref="F195" r:id="rId12" display="https://podminky.urs.cz/item/CS_URS_2023_02/151101102"/>
    <hyperlink ref="F200" r:id="rId13" display="https://podminky.urs.cz/item/CS_URS_2023_02/151101111"/>
    <hyperlink ref="F205" r:id="rId14" display="https://podminky.urs.cz/item/CS_URS_2023_02/151101112"/>
    <hyperlink ref="F210" r:id="rId15" display="https://podminky.urs.cz/item/CS_URS_2023_02/162451105"/>
    <hyperlink ref="F216" r:id="rId16" display="https://podminky.urs.cz/item/CS_URS_2023_02/162751117"/>
    <hyperlink ref="F221" r:id="rId17" display="https://podminky.urs.cz/item/CS_URS_2023_02/162751119"/>
    <hyperlink ref="F226" r:id="rId18" display="https://podminky.urs.cz/item/CS_URS_2023_02/171251201"/>
    <hyperlink ref="F235" r:id="rId19" display="https://podminky.urs.cz/item/CS_URS_2023_02/171201221"/>
    <hyperlink ref="F240" r:id="rId20" display="https://podminky.urs.cz/item/CS_URS_2023_02/174101101"/>
    <hyperlink ref="F245" r:id="rId21" display="https://podminky.urs.cz/item/CS_URS_2023_02/175111101"/>
    <hyperlink ref="F250" r:id="rId22" display="https://podminky.urs.cz/item/CS_URS_2023_02/181006113"/>
    <hyperlink ref="F256" r:id="rId23" display="https://podminky.urs.cz/item/CS_URS_2023_02/212750101"/>
    <hyperlink ref="F261" r:id="rId24" display="https://podminky.urs.cz/item/CS_URS_2023_02/275311126"/>
    <hyperlink ref="F300" r:id="rId25" display="https://podminky.urs.cz/item/CS_URS_2023_02/850395921"/>
    <hyperlink ref="F305" r:id="rId26" display="https://podminky.urs.cz/item/CS_URS_2023_02/892421111"/>
    <hyperlink ref="F345" r:id="rId27" display="https://podminky.urs.cz/item/CS_URS_2023_02/961044111"/>
    <hyperlink ref="F351" r:id="rId28" display="https://podminky.urs.cz/item/CS_URS_2023_02/997002511"/>
    <hyperlink ref="F354" r:id="rId29" display="https://podminky.urs.cz/item/CS_URS_2023_02/997002519"/>
    <hyperlink ref="F359" r:id="rId30" display="https://podminky.urs.cz/item/CS_URS_2023_02/997002611"/>
    <hyperlink ref="F362" r:id="rId31" display="https://podminky.urs.cz/item/CS_URS_2023_02/997221655"/>
    <hyperlink ref="F367" r:id="rId32" display="https://podminky.urs.cz/item/CS_URS_2023_02/997221861"/>
    <hyperlink ref="F373" r:id="rId33" display="https://podminky.urs.cz/item/CS_URS_2023_02/998276101"/>
    <hyperlink ref="F378" r:id="rId34" display="https://podminky.urs.cz/item/CS_URS_2023_02/998276124"/>
    <hyperlink ref="F398" r:id="rId35" display="https://podminky.urs.cz/item/CS_URS_2023_02/230085140"/>
    <hyperlink ref="F403" r:id="rId36" display="https://podminky.urs.cz/item/CS_URS_2023_02/857392122"/>
    <hyperlink ref="F408" r:id="rId37" display="https://podminky.urs.cz/item/CS_URS_2023_02/898131150"/>
    <hyperlink ref="F417" r:id="rId38" display="https://podminky.urs.cz/item/CS_URS_2023_02/871381152"/>
    <hyperlink ref="F422" r:id="rId39" display="https://podminky.urs.cz/item/CS_URS_2023_02/87738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87</v>
      </c>
    </row>
    <row r="4" s="1" customFormat="1" ht="24.96" customHeight="1">
      <c r="B4" s="20"/>
      <c r="D4" s="139" t="s">
        <v>98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Odkalovací potrubí z UK Blanice_2023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99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825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15. 11. 2023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">
        <v>1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32</v>
      </c>
      <c r="F24" s="38"/>
      <c r="G24" s="38"/>
      <c r="H24" s="38"/>
      <c r="I24" s="141" t="s">
        <v>27</v>
      </c>
      <c r="J24" s="144" t="s">
        <v>1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33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101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102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35</v>
      </c>
      <c r="E32" s="38"/>
      <c r="F32" s="38"/>
      <c r="G32" s="38"/>
      <c r="H32" s="38"/>
      <c r="I32" s="38"/>
      <c r="J32" s="38"/>
      <c r="K32" s="153">
        <f>ROUND(K130,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37</v>
      </c>
      <c r="G34" s="38"/>
      <c r="H34" s="38"/>
      <c r="I34" s="154" t="s">
        <v>36</v>
      </c>
      <c r="J34" s="38"/>
      <c r="K34" s="154" t="s">
        <v>38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39</v>
      </c>
      <c r="E35" s="141" t="s">
        <v>40</v>
      </c>
      <c r="F35" s="151">
        <f>ROUND((SUM(BE130:BE457)),  2)</f>
        <v>0</v>
      </c>
      <c r="G35" s="38"/>
      <c r="H35" s="38"/>
      <c r="I35" s="156">
        <v>0.20999999999999999</v>
      </c>
      <c r="J35" s="38"/>
      <c r="K35" s="151">
        <f>ROUND(((SUM(BE130:BE457))*I35),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41</v>
      </c>
      <c r="F36" s="151">
        <f>ROUND((SUM(BF130:BF457)),  2)</f>
        <v>0</v>
      </c>
      <c r="G36" s="38"/>
      <c r="H36" s="38"/>
      <c r="I36" s="156">
        <v>0.14999999999999999</v>
      </c>
      <c r="J36" s="38"/>
      <c r="K36" s="151">
        <f>ROUND(((SUM(BF130:BF457))*I36),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42</v>
      </c>
      <c r="F37" s="151">
        <f>ROUND((SUM(BG130:BG457)),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43</v>
      </c>
      <c r="F38" s="151">
        <f>ROUND((SUM(BH130:BH457)),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44</v>
      </c>
      <c r="F39" s="151">
        <f>ROUND((SUM(BI130:BI457)),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45</v>
      </c>
      <c r="E41" s="159"/>
      <c r="F41" s="159"/>
      <c r="G41" s="160" t="s">
        <v>46</v>
      </c>
      <c r="H41" s="161" t="s">
        <v>47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Odkalovací potrubí z UK Blanice_2023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DSO 01.3 - ODKALOVACÍ POTRUBÍ D560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15. 11. 2023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>Vodohospodářský rozvoj a výstavba a.s.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104</v>
      </c>
      <c r="D94" s="177"/>
      <c r="E94" s="177"/>
      <c r="F94" s="177"/>
      <c r="G94" s="177"/>
      <c r="H94" s="177"/>
      <c r="I94" s="178" t="s">
        <v>105</v>
      </c>
      <c r="J94" s="178" t="s">
        <v>106</v>
      </c>
      <c r="K94" s="178" t="s">
        <v>107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108</v>
      </c>
      <c r="D96" s="40"/>
      <c r="E96" s="40"/>
      <c r="F96" s="40"/>
      <c r="G96" s="40"/>
      <c r="H96" s="40"/>
      <c r="I96" s="110">
        <f>Q130</f>
        <v>0</v>
      </c>
      <c r="J96" s="110">
        <f>R130</f>
        <v>0</v>
      </c>
      <c r="K96" s="110">
        <f>K130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4">
        <f>Q131</f>
        <v>0</v>
      </c>
      <c r="J97" s="184">
        <f>R131</f>
        <v>0</v>
      </c>
      <c r="K97" s="184">
        <f>K131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90">
        <f>Q132</f>
        <v>0</v>
      </c>
      <c r="J98" s="190">
        <f>R132</f>
        <v>0</v>
      </c>
      <c r="K98" s="190">
        <f>K132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90">
        <f>Q235</f>
        <v>0</v>
      </c>
      <c r="J99" s="190">
        <f>R235</f>
        <v>0</v>
      </c>
      <c r="K99" s="190">
        <f>K235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90">
        <f>Q246</f>
        <v>0</v>
      </c>
      <c r="J100" s="190">
        <f>R246</f>
        <v>0</v>
      </c>
      <c r="K100" s="190">
        <f>K246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90">
        <f>Q257</f>
        <v>0</v>
      </c>
      <c r="J101" s="190">
        <f>R257</f>
        <v>0</v>
      </c>
      <c r="K101" s="190">
        <f>K257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116</v>
      </c>
      <c r="E102" s="189"/>
      <c r="F102" s="189"/>
      <c r="G102" s="189"/>
      <c r="H102" s="189"/>
      <c r="I102" s="190">
        <f>Q271</f>
        <v>0</v>
      </c>
      <c r="J102" s="190">
        <f>R271</f>
        <v>0</v>
      </c>
      <c r="K102" s="190">
        <f>K271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117</v>
      </c>
      <c r="E103" s="189"/>
      <c r="F103" s="189"/>
      <c r="G103" s="189"/>
      <c r="H103" s="189"/>
      <c r="I103" s="190">
        <f>Q349</f>
        <v>0</v>
      </c>
      <c r="J103" s="190">
        <f>R349</f>
        <v>0</v>
      </c>
      <c r="K103" s="190">
        <f>K349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118</v>
      </c>
      <c r="E104" s="189"/>
      <c r="F104" s="189"/>
      <c r="G104" s="189"/>
      <c r="H104" s="189"/>
      <c r="I104" s="190">
        <f>Q366</f>
        <v>0</v>
      </c>
      <c r="J104" s="190">
        <f>R366</f>
        <v>0</v>
      </c>
      <c r="K104" s="190">
        <f>K366</f>
        <v>0</v>
      </c>
      <c r="L104" s="187"/>
      <c r="M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119</v>
      </c>
      <c r="E105" s="189"/>
      <c r="F105" s="189"/>
      <c r="G105" s="189"/>
      <c r="H105" s="189"/>
      <c r="I105" s="190">
        <f>Q388</f>
        <v>0</v>
      </c>
      <c r="J105" s="190">
        <f>R388</f>
        <v>0</v>
      </c>
      <c r="K105" s="190">
        <f>K388</f>
        <v>0</v>
      </c>
      <c r="L105" s="187"/>
      <c r="M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120</v>
      </c>
      <c r="E106" s="183"/>
      <c r="F106" s="183"/>
      <c r="G106" s="183"/>
      <c r="H106" s="183"/>
      <c r="I106" s="184">
        <f>Q404</f>
        <v>0</v>
      </c>
      <c r="J106" s="184">
        <f>R404</f>
        <v>0</v>
      </c>
      <c r="K106" s="184">
        <f>K404</f>
        <v>0</v>
      </c>
      <c r="L106" s="181"/>
      <c r="M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121</v>
      </c>
      <c r="E107" s="189"/>
      <c r="F107" s="189"/>
      <c r="G107" s="189"/>
      <c r="H107" s="189"/>
      <c r="I107" s="190">
        <f>Q405</f>
        <v>0</v>
      </c>
      <c r="J107" s="190">
        <f>R405</f>
        <v>0</v>
      </c>
      <c r="K107" s="190">
        <f>K405</f>
        <v>0</v>
      </c>
      <c r="L107" s="187"/>
      <c r="M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122</v>
      </c>
      <c r="E108" s="183"/>
      <c r="F108" s="183"/>
      <c r="G108" s="183"/>
      <c r="H108" s="183"/>
      <c r="I108" s="184">
        <f>Q410</f>
        <v>0</v>
      </c>
      <c r="J108" s="184">
        <f>R410</f>
        <v>0</v>
      </c>
      <c r="K108" s="184">
        <f>K410</f>
        <v>0</v>
      </c>
      <c r="L108" s="181"/>
      <c r="M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123</v>
      </c>
      <c r="E109" s="189"/>
      <c r="F109" s="189"/>
      <c r="G109" s="189"/>
      <c r="H109" s="189"/>
      <c r="I109" s="190">
        <f>Q411</f>
        <v>0</v>
      </c>
      <c r="J109" s="190">
        <f>R411</f>
        <v>0</v>
      </c>
      <c r="K109" s="190">
        <f>K411</f>
        <v>0</v>
      </c>
      <c r="L109" s="187"/>
      <c r="M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124</v>
      </c>
      <c r="E110" s="189"/>
      <c r="F110" s="189"/>
      <c r="G110" s="189"/>
      <c r="H110" s="189"/>
      <c r="I110" s="190">
        <f>Q416</f>
        <v>0</v>
      </c>
      <c r="J110" s="190">
        <f>R416</f>
        <v>0</v>
      </c>
      <c r="K110" s="190">
        <f>K416</f>
        <v>0</v>
      </c>
      <c r="L110" s="187"/>
      <c r="M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125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17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5" t="str">
        <f>E7</f>
        <v>Odkalovací potrubí z UK Blanice_2023</v>
      </c>
      <c r="F120" s="32"/>
      <c r="G120" s="32"/>
      <c r="H120" s="32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99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DSO 01.3 - ODKALOVACÍ POTRUBÍ D560</v>
      </c>
      <c r="F122" s="40"/>
      <c r="G122" s="40"/>
      <c r="H122" s="40"/>
      <c r="I122" s="40"/>
      <c r="J122" s="40"/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21</v>
      </c>
      <c r="D124" s="40"/>
      <c r="E124" s="40"/>
      <c r="F124" s="27" t="str">
        <f>F12</f>
        <v xml:space="preserve"> </v>
      </c>
      <c r="G124" s="40"/>
      <c r="H124" s="40"/>
      <c r="I124" s="32" t="s">
        <v>23</v>
      </c>
      <c r="J124" s="79" t="str">
        <f>IF(J12="","",J12)</f>
        <v>15. 11. 2023</v>
      </c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25</v>
      </c>
      <c r="D126" s="40"/>
      <c r="E126" s="40"/>
      <c r="F126" s="27" t="str">
        <f>E15</f>
        <v xml:space="preserve"> </v>
      </c>
      <c r="G126" s="40"/>
      <c r="H126" s="40"/>
      <c r="I126" s="32" t="s">
        <v>30</v>
      </c>
      <c r="J126" s="36" t="str">
        <f>E21</f>
        <v xml:space="preserve"> </v>
      </c>
      <c r="K126" s="40"/>
      <c r="L126" s="40"/>
      <c r="M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31</v>
      </c>
      <c r="J127" s="36" t="str">
        <f>E24</f>
        <v>Vodohospodářský rozvoj a výstavba a.s.</v>
      </c>
      <c r="K127" s="40"/>
      <c r="L127" s="40"/>
      <c r="M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2"/>
      <c r="B129" s="193"/>
      <c r="C129" s="194" t="s">
        <v>126</v>
      </c>
      <c r="D129" s="195" t="s">
        <v>60</v>
      </c>
      <c r="E129" s="195" t="s">
        <v>56</v>
      </c>
      <c r="F129" s="195" t="s">
        <v>57</v>
      </c>
      <c r="G129" s="195" t="s">
        <v>127</v>
      </c>
      <c r="H129" s="195" t="s">
        <v>128</v>
      </c>
      <c r="I129" s="195" t="s">
        <v>129</v>
      </c>
      <c r="J129" s="195" t="s">
        <v>130</v>
      </c>
      <c r="K129" s="195" t="s">
        <v>107</v>
      </c>
      <c r="L129" s="196" t="s">
        <v>131</v>
      </c>
      <c r="M129" s="197"/>
      <c r="N129" s="100" t="s">
        <v>1</v>
      </c>
      <c r="O129" s="101" t="s">
        <v>39</v>
      </c>
      <c r="P129" s="101" t="s">
        <v>132</v>
      </c>
      <c r="Q129" s="101" t="s">
        <v>133</v>
      </c>
      <c r="R129" s="101" t="s">
        <v>134</v>
      </c>
      <c r="S129" s="101" t="s">
        <v>135</v>
      </c>
      <c r="T129" s="101" t="s">
        <v>136</v>
      </c>
      <c r="U129" s="101" t="s">
        <v>137</v>
      </c>
      <c r="V129" s="101" t="s">
        <v>138</v>
      </c>
      <c r="W129" s="101" t="s">
        <v>139</v>
      </c>
      <c r="X129" s="102" t="s">
        <v>140</v>
      </c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8"/>
      <c r="B130" s="39"/>
      <c r="C130" s="107" t="s">
        <v>141</v>
      </c>
      <c r="D130" s="40"/>
      <c r="E130" s="40"/>
      <c r="F130" s="40"/>
      <c r="G130" s="40"/>
      <c r="H130" s="40"/>
      <c r="I130" s="40"/>
      <c r="J130" s="40"/>
      <c r="K130" s="198">
        <f>BK130</f>
        <v>0</v>
      </c>
      <c r="L130" s="40"/>
      <c r="M130" s="44"/>
      <c r="N130" s="103"/>
      <c r="O130" s="199"/>
      <c r="P130" s="104"/>
      <c r="Q130" s="200">
        <f>Q131+Q404+Q410</f>
        <v>0</v>
      </c>
      <c r="R130" s="200">
        <f>R131+R404+R410</f>
        <v>0</v>
      </c>
      <c r="S130" s="104"/>
      <c r="T130" s="201">
        <f>T131+T404+T410</f>
        <v>0</v>
      </c>
      <c r="U130" s="104"/>
      <c r="V130" s="201">
        <f>V131+V404+V410</f>
        <v>28.184676180000004</v>
      </c>
      <c r="W130" s="104"/>
      <c r="X130" s="202">
        <f>X131+X404+X410</f>
        <v>30</v>
      </c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109</v>
      </c>
      <c r="BK130" s="203">
        <f>BK131+BK404+BK410</f>
        <v>0</v>
      </c>
    </row>
    <row r="131" s="12" customFormat="1" ht="25.92" customHeight="1">
      <c r="A131" s="12"/>
      <c r="B131" s="204"/>
      <c r="C131" s="205"/>
      <c r="D131" s="206" t="s">
        <v>76</v>
      </c>
      <c r="E131" s="207" t="s">
        <v>142</v>
      </c>
      <c r="F131" s="207" t="s">
        <v>143</v>
      </c>
      <c r="G131" s="205"/>
      <c r="H131" s="205"/>
      <c r="I131" s="208"/>
      <c r="J131" s="208"/>
      <c r="K131" s="209">
        <f>BK131</f>
        <v>0</v>
      </c>
      <c r="L131" s="205"/>
      <c r="M131" s="210"/>
      <c r="N131" s="211"/>
      <c r="O131" s="212"/>
      <c r="P131" s="212"/>
      <c r="Q131" s="213">
        <f>Q132+Q235+Q246+Q257+Q271+Q349+Q366+Q388</f>
        <v>0</v>
      </c>
      <c r="R131" s="213">
        <f>R132+R235+R246+R257+R271+R349+R366+R388</f>
        <v>0</v>
      </c>
      <c r="S131" s="212"/>
      <c r="T131" s="214">
        <f>T132+T235+T246+T257+T271+T349+T366+T388</f>
        <v>0</v>
      </c>
      <c r="U131" s="212"/>
      <c r="V131" s="214">
        <f>V132+V235+V246+V257+V271+V349+V366+V388</f>
        <v>26.314323580000003</v>
      </c>
      <c r="W131" s="212"/>
      <c r="X131" s="215">
        <f>X132+X235+X246+X257+X271+X349+X366+X388</f>
        <v>30</v>
      </c>
      <c r="Y131" s="12"/>
      <c r="Z131" s="12"/>
      <c r="AA131" s="12"/>
      <c r="AB131" s="12"/>
      <c r="AC131" s="12"/>
      <c r="AD131" s="12"/>
      <c r="AE131" s="12"/>
      <c r="AR131" s="216" t="s">
        <v>85</v>
      </c>
      <c r="AT131" s="217" t="s">
        <v>76</v>
      </c>
      <c r="AU131" s="217" t="s">
        <v>77</v>
      </c>
      <c r="AY131" s="216" t="s">
        <v>144</v>
      </c>
      <c r="BK131" s="218">
        <f>BK132+BK235+BK246+BK257+BK271+BK349+BK366+BK388</f>
        <v>0</v>
      </c>
    </row>
    <row r="132" s="12" customFormat="1" ht="22.8" customHeight="1">
      <c r="A132" s="12"/>
      <c r="B132" s="204"/>
      <c r="C132" s="205"/>
      <c r="D132" s="206" t="s">
        <v>76</v>
      </c>
      <c r="E132" s="219" t="s">
        <v>85</v>
      </c>
      <c r="F132" s="219" t="s">
        <v>145</v>
      </c>
      <c r="G132" s="205"/>
      <c r="H132" s="205"/>
      <c r="I132" s="208"/>
      <c r="J132" s="208"/>
      <c r="K132" s="220">
        <f>BK132</f>
        <v>0</v>
      </c>
      <c r="L132" s="205"/>
      <c r="M132" s="210"/>
      <c r="N132" s="211"/>
      <c r="O132" s="212"/>
      <c r="P132" s="212"/>
      <c r="Q132" s="213">
        <f>SUM(Q133:Q234)</f>
        <v>0</v>
      </c>
      <c r="R132" s="213">
        <f>SUM(R133:R234)</f>
        <v>0</v>
      </c>
      <c r="S132" s="212"/>
      <c r="T132" s="214">
        <f>SUM(T133:T234)</f>
        <v>0</v>
      </c>
      <c r="U132" s="212"/>
      <c r="V132" s="214">
        <f>SUM(V133:V234)</f>
        <v>0.044465680000000007</v>
      </c>
      <c r="W132" s="212"/>
      <c r="X132" s="215">
        <f>SUM(X133:X234)</f>
        <v>0</v>
      </c>
      <c r="Y132" s="12"/>
      <c r="Z132" s="12"/>
      <c r="AA132" s="12"/>
      <c r="AB132" s="12"/>
      <c r="AC132" s="12"/>
      <c r="AD132" s="12"/>
      <c r="AE132" s="12"/>
      <c r="AR132" s="216" t="s">
        <v>85</v>
      </c>
      <c r="AT132" s="217" t="s">
        <v>76</v>
      </c>
      <c r="AU132" s="217" t="s">
        <v>85</v>
      </c>
      <c r="AY132" s="216" t="s">
        <v>144</v>
      </c>
      <c r="BK132" s="218">
        <f>SUM(BK133:BK234)</f>
        <v>0</v>
      </c>
    </row>
    <row r="133" s="2" customFormat="1" ht="24.15" customHeight="1">
      <c r="A133" s="38"/>
      <c r="B133" s="39"/>
      <c r="C133" s="221" t="s">
        <v>85</v>
      </c>
      <c r="D133" s="221" t="s">
        <v>146</v>
      </c>
      <c r="E133" s="222" t="s">
        <v>826</v>
      </c>
      <c r="F133" s="223" t="s">
        <v>827</v>
      </c>
      <c r="G133" s="224" t="s">
        <v>149</v>
      </c>
      <c r="H133" s="225">
        <v>3</v>
      </c>
      <c r="I133" s="226"/>
      <c r="J133" s="226"/>
      <c r="K133" s="227">
        <f>ROUND(P133*H133,2)</f>
        <v>0</v>
      </c>
      <c r="L133" s="223" t="s">
        <v>150</v>
      </c>
      <c r="M133" s="44"/>
      <c r="N133" s="228" t="s">
        <v>1</v>
      </c>
      <c r="O133" s="229" t="s">
        <v>40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91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38"/>
      <c r="Z133" s="38"/>
      <c r="AA133" s="38"/>
      <c r="AB133" s="38"/>
      <c r="AC133" s="38"/>
      <c r="AD133" s="38"/>
      <c r="AE133" s="38"/>
      <c r="AR133" s="233" t="s">
        <v>151</v>
      </c>
      <c r="AT133" s="233" t="s">
        <v>146</v>
      </c>
      <c r="AU133" s="233" t="s">
        <v>87</v>
      </c>
      <c r="AY133" s="17" t="s">
        <v>144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7" t="s">
        <v>85</v>
      </c>
      <c r="BK133" s="234">
        <f>ROUND(P133*H133,2)</f>
        <v>0</v>
      </c>
      <c r="BL133" s="17" t="s">
        <v>151</v>
      </c>
      <c r="BM133" s="233" t="s">
        <v>828</v>
      </c>
    </row>
    <row r="134" s="2" customFormat="1">
      <c r="A134" s="38"/>
      <c r="B134" s="39"/>
      <c r="C134" s="40"/>
      <c r="D134" s="235" t="s">
        <v>153</v>
      </c>
      <c r="E134" s="40"/>
      <c r="F134" s="236" t="s">
        <v>829</v>
      </c>
      <c r="G134" s="40"/>
      <c r="H134" s="40"/>
      <c r="I134" s="237"/>
      <c r="J134" s="237"/>
      <c r="K134" s="40"/>
      <c r="L134" s="40"/>
      <c r="M134" s="44"/>
      <c r="N134" s="238"/>
      <c r="O134" s="239"/>
      <c r="P134" s="91"/>
      <c r="Q134" s="91"/>
      <c r="R134" s="91"/>
      <c r="S134" s="91"/>
      <c r="T134" s="91"/>
      <c r="U134" s="91"/>
      <c r="V134" s="91"/>
      <c r="W134" s="91"/>
      <c r="X134" s="92"/>
      <c r="Y134" s="38"/>
      <c r="Z134" s="38"/>
      <c r="AA134" s="38"/>
      <c r="AB134" s="38"/>
      <c r="AC134" s="38"/>
      <c r="AD134" s="38"/>
      <c r="AE134" s="38"/>
      <c r="AT134" s="17" t="s">
        <v>153</v>
      </c>
      <c r="AU134" s="17" t="s">
        <v>87</v>
      </c>
    </row>
    <row r="135" s="2" customFormat="1">
      <c r="A135" s="38"/>
      <c r="B135" s="39"/>
      <c r="C135" s="40"/>
      <c r="D135" s="240" t="s">
        <v>155</v>
      </c>
      <c r="E135" s="40"/>
      <c r="F135" s="241" t="s">
        <v>830</v>
      </c>
      <c r="G135" s="40"/>
      <c r="H135" s="40"/>
      <c r="I135" s="237"/>
      <c r="J135" s="237"/>
      <c r="K135" s="40"/>
      <c r="L135" s="40"/>
      <c r="M135" s="44"/>
      <c r="N135" s="238"/>
      <c r="O135" s="239"/>
      <c r="P135" s="91"/>
      <c r="Q135" s="91"/>
      <c r="R135" s="91"/>
      <c r="S135" s="91"/>
      <c r="T135" s="91"/>
      <c r="U135" s="91"/>
      <c r="V135" s="91"/>
      <c r="W135" s="91"/>
      <c r="X135" s="92"/>
      <c r="Y135" s="38"/>
      <c r="Z135" s="38"/>
      <c r="AA135" s="38"/>
      <c r="AB135" s="38"/>
      <c r="AC135" s="38"/>
      <c r="AD135" s="38"/>
      <c r="AE135" s="38"/>
      <c r="AT135" s="17" t="s">
        <v>155</v>
      </c>
      <c r="AU135" s="17" t="s">
        <v>87</v>
      </c>
    </row>
    <row r="136" s="13" customFormat="1">
      <c r="A136" s="13"/>
      <c r="B136" s="242"/>
      <c r="C136" s="243"/>
      <c r="D136" s="235" t="s">
        <v>157</v>
      </c>
      <c r="E136" s="244" t="s">
        <v>1</v>
      </c>
      <c r="F136" s="245" t="s">
        <v>831</v>
      </c>
      <c r="G136" s="243"/>
      <c r="H136" s="246">
        <v>3</v>
      </c>
      <c r="I136" s="247"/>
      <c r="J136" s="247"/>
      <c r="K136" s="243"/>
      <c r="L136" s="243"/>
      <c r="M136" s="248"/>
      <c r="N136" s="249"/>
      <c r="O136" s="250"/>
      <c r="P136" s="250"/>
      <c r="Q136" s="250"/>
      <c r="R136" s="250"/>
      <c r="S136" s="250"/>
      <c r="T136" s="250"/>
      <c r="U136" s="250"/>
      <c r="V136" s="250"/>
      <c r="W136" s="250"/>
      <c r="X136" s="251"/>
      <c r="Y136" s="13"/>
      <c r="Z136" s="13"/>
      <c r="AA136" s="13"/>
      <c r="AB136" s="13"/>
      <c r="AC136" s="13"/>
      <c r="AD136" s="13"/>
      <c r="AE136" s="13"/>
      <c r="AT136" s="252" t="s">
        <v>157</v>
      </c>
      <c r="AU136" s="252" t="s">
        <v>87</v>
      </c>
      <c r="AV136" s="13" t="s">
        <v>87</v>
      </c>
      <c r="AW136" s="13" t="s">
        <v>5</v>
      </c>
      <c r="AX136" s="13" t="s">
        <v>77</v>
      </c>
      <c r="AY136" s="252" t="s">
        <v>144</v>
      </c>
    </row>
    <row r="137" s="14" customFormat="1">
      <c r="A137" s="14"/>
      <c r="B137" s="253"/>
      <c r="C137" s="254"/>
      <c r="D137" s="235" t="s">
        <v>157</v>
      </c>
      <c r="E137" s="255" t="s">
        <v>1</v>
      </c>
      <c r="F137" s="256" t="s">
        <v>159</v>
      </c>
      <c r="G137" s="254"/>
      <c r="H137" s="257">
        <v>3</v>
      </c>
      <c r="I137" s="258"/>
      <c r="J137" s="258"/>
      <c r="K137" s="254"/>
      <c r="L137" s="254"/>
      <c r="M137" s="259"/>
      <c r="N137" s="260"/>
      <c r="O137" s="261"/>
      <c r="P137" s="261"/>
      <c r="Q137" s="261"/>
      <c r="R137" s="261"/>
      <c r="S137" s="261"/>
      <c r="T137" s="261"/>
      <c r="U137" s="261"/>
      <c r="V137" s="261"/>
      <c r="W137" s="261"/>
      <c r="X137" s="262"/>
      <c r="Y137" s="14"/>
      <c r="Z137" s="14"/>
      <c r="AA137" s="14"/>
      <c r="AB137" s="14"/>
      <c r="AC137" s="14"/>
      <c r="AD137" s="14"/>
      <c r="AE137" s="14"/>
      <c r="AT137" s="263" t="s">
        <v>157</v>
      </c>
      <c r="AU137" s="263" t="s">
        <v>87</v>
      </c>
      <c r="AV137" s="14" t="s">
        <v>151</v>
      </c>
      <c r="AW137" s="14" t="s">
        <v>5</v>
      </c>
      <c r="AX137" s="14" t="s">
        <v>85</v>
      </c>
      <c r="AY137" s="263" t="s">
        <v>144</v>
      </c>
    </row>
    <row r="138" s="2" customFormat="1" ht="24.15" customHeight="1">
      <c r="A138" s="38"/>
      <c r="B138" s="39"/>
      <c r="C138" s="221" t="s">
        <v>87</v>
      </c>
      <c r="D138" s="221" t="s">
        <v>146</v>
      </c>
      <c r="E138" s="222" t="s">
        <v>167</v>
      </c>
      <c r="F138" s="223" t="s">
        <v>168</v>
      </c>
      <c r="G138" s="224" t="s">
        <v>149</v>
      </c>
      <c r="H138" s="225">
        <v>3</v>
      </c>
      <c r="I138" s="226"/>
      <c r="J138" s="226"/>
      <c r="K138" s="227">
        <f>ROUND(P138*H138,2)</f>
        <v>0</v>
      </c>
      <c r="L138" s="223" t="s">
        <v>150</v>
      </c>
      <c r="M138" s="44"/>
      <c r="N138" s="228" t="s">
        <v>1</v>
      </c>
      <c r="O138" s="229" t="s">
        <v>40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151</v>
      </c>
      <c r="AT138" s="233" t="s">
        <v>146</v>
      </c>
      <c r="AU138" s="233" t="s">
        <v>87</v>
      </c>
      <c r="AY138" s="17" t="s">
        <v>144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85</v>
      </c>
      <c r="BK138" s="234">
        <f>ROUND(P138*H138,2)</f>
        <v>0</v>
      </c>
      <c r="BL138" s="17" t="s">
        <v>151</v>
      </c>
      <c r="BM138" s="233" t="s">
        <v>832</v>
      </c>
    </row>
    <row r="139" s="2" customFormat="1">
      <c r="A139" s="38"/>
      <c r="B139" s="39"/>
      <c r="C139" s="40"/>
      <c r="D139" s="235" t="s">
        <v>153</v>
      </c>
      <c r="E139" s="40"/>
      <c r="F139" s="236" t="s">
        <v>170</v>
      </c>
      <c r="G139" s="40"/>
      <c r="H139" s="40"/>
      <c r="I139" s="237"/>
      <c r="J139" s="237"/>
      <c r="K139" s="40"/>
      <c r="L139" s="40"/>
      <c r="M139" s="44"/>
      <c r="N139" s="238"/>
      <c r="O139" s="239"/>
      <c r="P139" s="91"/>
      <c r="Q139" s="91"/>
      <c r="R139" s="91"/>
      <c r="S139" s="91"/>
      <c r="T139" s="91"/>
      <c r="U139" s="91"/>
      <c r="V139" s="91"/>
      <c r="W139" s="91"/>
      <c r="X139" s="92"/>
      <c r="Y139" s="38"/>
      <c r="Z139" s="38"/>
      <c r="AA139" s="38"/>
      <c r="AB139" s="38"/>
      <c r="AC139" s="38"/>
      <c r="AD139" s="38"/>
      <c r="AE139" s="38"/>
      <c r="AT139" s="17" t="s">
        <v>153</v>
      </c>
      <c r="AU139" s="17" t="s">
        <v>87</v>
      </c>
    </row>
    <row r="140" s="2" customFormat="1">
      <c r="A140" s="38"/>
      <c r="B140" s="39"/>
      <c r="C140" s="40"/>
      <c r="D140" s="240" t="s">
        <v>155</v>
      </c>
      <c r="E140" s="40"/>
      <c r="F140" s="241" t="s">
        <v>171</v>
      </c>
      <c r="G140" s="40"/>
      <c r="H140" s="40"/>
      <c r="I140" s="237"/>
      <c r="J140" s="237"/>
      <c r="K140" s="40"/>
      <c r="L140" s="40"/>
      <c r="M140" s="44"/>
      <c r="N140" s="238"/>
      <c r="O140" s="239"/>
      <c r="P140" s="91"/>
      <c r="Q140" s="91"/>
      <c r="R140" s="91"/>
      <c r="S140" s="91"/>
      <c r="T140" s="91"/>
      <c r="U140" s="91"/>
      <c r="V140" s="91"/>
      <c r="W140" s="91"/>
      <c r="X140" s="92"/>
      <c r="Y140" s="38"/>
      <c r="Z140" s="38"/>
      <c r="AA140" s="38"/>
      <c r="AB140" s="38"/>
      <c r="AC140" s="38"/>
      <c r="AD140" s="38"/>
      <c r="AE140" s="38"/>
      <c r="AT140" s="17" t="s">
        <v>155</v>
      </c>
      <c r="AU140" s="17" t="s">
        <v>87</v>
      </c>
    </row>
    <row r="141" s="13" customFormat="1">
      <c r="A141" s="13"/>
      <c r="B141" s="242"/>
      <c r="C141" s="243"/>
      <c r="D141" s="235" t="s">
        <v>157</v>
      </c>
      <c r="E141" s="244" t="s">
        <v>1</v>
      </c>
      <c r="F141" s="245" t="s">
        <v>831</v>
      </c>
      <c r="G141" s="243"/>
      <c r="H141" s="246">
        <v>3</v>
      </c>
      <c r="I141" s="247"/>
      <c r="J141" s="247"/>
      <c r="K141" s="243"/>
      <c r="L141" s="243"/>
      <c r="M141" s="248"/>
      <c r="N141" s="249"/>
      <c r="O141" s="250"/>
      <c r="P141" s="250"/>
      <c r="Q141" s="250"/>
      <c r="R141" s="250"/>
      <c r="S141" s="250"/>
      <c r="T141" s="250"/>
      <c r="U141" s="250"/>
      <c r="V141" s="250"/>
      <c r="W141" s="250"/>
      <c r="X141" s="251"/>
      <c r="Y141" s="13"/>
      <c r="Z141" s="13"/>
      <c r="AA141" s="13"/>
      <c r="AB141" s="13"/>
      <c r="AC141" s="13"/>
      <c r="AD141" s="13"/>
      <c r="AE141" s="13"/>
      <c r="AT141" s="252" t="s">
        <v>157</v>
      </c>
      <c r="AU141" s="252" t="s">
        <v>87</v>
      </c>
      <c r="AV141" s="13" t="s">
        <v>87</v>
      </c>
      <c r="AW141" s="13" t="s">
        <v>5</v>
      </c>
      <c r="AX141" s="13" t="s">
        <v>77</v>
      </c>
      <c r="AY141" s="252" t="s">
        <v>144</v>
      </c>
    </row>
    <row r="142" s="14" customFormat="1">
      <c r="A142" s="14"/>
      <c r="B142" s="253"/>
      <c r="C142" s="254"/>
      <c r="D142" s="235" t="s">
        <v>157</v>
      </c>
      <c r="E142" s="255" t="s">
        <v>1</v>
      </c>
      <c r="F142" s="256" t="s">
        <v>159</v>
      </c>
      <c r="G142" s="254"/>
      <c r="H142" s="257">
        <v>3</v>
      </c>
      <c r="I142" s="258"/>
      <c r="J142" s="258"/>
      <c r="K142" s="254"/>
      <c r="L142" s="254"/>
      <c r="M142" s="259"/>
      <c r="N142" s="260"/>
      <c r="O142" s="261"/>
      <c r="P142" s="261"/>
      <c r="Q142" s="261"/>
      <c r="R142" s="261"/>
      <c r="S142" s="261"/>
      <c r="T142" s="261"/>
      <c r="U142" s="261"/>
      <c r="V142" s="261"/>
      <c r="W142" s="261"/>
      <c r="X142" s="262"/>
      <c r="Y142" s="14"/>
      <c r="Z142" s="14"/>
      <c r="AA142" s="14"/>
      <c r="AB142" s="14"/>
      <c r="AC142" s="14"/>
      <c r="AD142" s="14"/>
      <c r="AE142" s="14"/>
      <c r="AT142" s="263" t="s">
        <v>157</v>
      </c>
      <c r="AU142" s="263" t="s">
        <v>87</v>
      </c>
      <c r="AV142" s="14" t="s">
        <v>151</v>
      </c>
      <c r="AW142" s="14" t="s">
        <v>5</v>
      </c>
      <c r="AX142" s="14" t="s">
        <v>85</v>
      </c>
      <c r="AY142" s="263" t="s">
        <v>144</v>
      </c>
    </row>
    <row r="143" s="2" customFormat="1" ht="37.8" customHeight="1">
      <c r="A143" s="38"/>
      <c r="B143" s="39"/>
      <c r="C143" s="221" t="s">
        <v>166</v>
      </c>
      <c r="D143" s="221" t="s">
        <v>146</v>
      </c>
      <c r="E143" s="222" t="s">
        <v>695</v>
      </c>
      <c r="F143" s="223" t="s">
        <v>696</v>
      </c>
      <c r="G143" s="224" t="s">
        <v>180</v>
      </c>
      <c r="H143" s="225">
        <v>28</v>
      </c>
      <c r="I143" s="226"/>
      <c r="J143" s="226"/>
      <c r="K143" s="227">
        <f>ROUND(P143*H143,2)</f>
        <v>0</v>
      </c>
      <c r="L143" s="223" t="s">
        <v>1</v>
      </c>
      <c r="M143" s="44"/>
      <c r="N143" s="228" t="s">
        <v>1</v>
      </c>
      <c r="O143" s="229" t="s">
        <v>40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91"/>
      <c r="T143" s="231">
        <f>S143*H143</f>
        <v>0</v>
      </c>
      <c r="U143" s="231">
        <v>0</v>
      </c>
      <c r="V143" s="231">
        <f>U143*H143</f>
        <v>0</v>
      </c>
      <c r="W143" s="231">
        <v>0</v>
      </c>
      <c r="X143" s="232">
        <f>W143*H143</f>
        <v>0</v>
      </c>
      <c r="Y143" s="38"/>
      <c r="Z143" s="38"/>
      <c r="AA143" s="38"/>
      <c r="AB143" s="38"/>
      <c r="AC143" s="38"/>
      <c r="AD143" s="38"/>
      <c r="AE143" s="38"/>
      <c r="AR143" s="233" t="s">
        <v>151</v>
      </c>
      <c r="AT143" s="233" t="s">
        <v>146</v>
      </c>
      <c r="AU143" s="233" t="s">
        <v>87</v>
      </c>
      <c r="AY143" s="17" t="s">
        <v>144</v>
      </c>
      <c r="BE143" s="234">
        <f>IF(O143="základní",K143,0)</f>
        <v>0</v>
      </c>
      <c r="BF143" s="234">
        <f>IF(O143="snížená",K143,0)</f>
        <v>0</v>
      </c>
      <c r="BG143" s="234">
        <f>IF(O143="zákl. přenesená",K143,0)</f>
        <v>0</v>
      </c>
      <c r="BH143" s="234">
        <f>IF(O143="sníž. přenesená",K143,0)</f>
        <v>0</v>
      </c>
      <c r="BI143" s="234">
        <f>IF(O143="nulová",K143,0)</f>
        <v>0</v>
      </c>
      <c r="BJ143" s="17" t="s">
        <v>85</v>
      </c>
      <c r="BK143" s="234">
        <f>ROUND(P143*H143,2)</f>
        <v>0</v>
      </c>
      <c r="BL143" s="17" t="s">
        <v>151</v>
      </c>
      <c r="BM143" s="233" t="s">
        <v>833</v>
      </c>
    </row>
    <row r="144" s="2" customFormat="1">
      <c r="A144" s="38"/>
      <c r="B144" s="39"/>
      <c r="C144" s="40"/>
      <c r="D144" s="235" t="s">
        <v>153</v>
      </c>
      <c r="E144" s="40"/>
      <c r="F144" s="236" t="s">
        <v>696</v>
      </c>
      <c r="G144" s="40"/>
      <c r="H144" s="40"/>
      <c r="I144" s="237"/>
      <c r="J144" s="237"/>
      <c r="K144" s="40"/>
      <c r="L144" s="40"/>
      <c r="M144" s="44"/>
      <c r="N144" s="238"/>
      <c r="O144" s="239"/>
      <c r="P144" s="91"/>
      <c r="Q144" s="91"/>
      <c r="R144" s="91"/>
      <c r="S144" s="91"/>
      <c r="T144" s="91"/>
      <c r="U144" s="91"/>
      <c r="V144" s="91"/>
      <c r="W144" s="91"/>
      <c r="X144" s="92"/>
      <c r="Y144" s="38"/>
      <c r="Z144" s="38"/>
      <c r="AA144" s="38"/>
      <c r="AB144" s="38"/>
      <c r="AC144" s="38"/>
      <c r="AD144" s="38"/>
      <c r="AE144" s="38"/>
      <c r="AT144" s="17" t="s">
        <v>153</v>
      </c>
      <c r="AU144" s="17" t="s">
        <v>87</v>
      </c>
    </row>
    <row r="145" s="13" customFormat="1">
      <c r="A145" s="13"/>
      <c r="B145" s="242"/>
      <c r="C145" s="243"/>
      <c r="D145" s="235" t="s">
        <v>157</v>
      </c>
      <c r="E145" s="244" t="s">
        <v>1</v>
      </c>
      <c r="F145" s="245" t="s">
        <v>834</v>
      </c>
      <c r="G145" s="243"/>
      <c r="H145" s="246">
        <v>28</v>
      </c>
      <c r="I145" s="247"/>
      <c r="J145" s="247"/>
      <c r="K145" s="243"/>
      <c r="L145" s="243"/>
      <c r="M145" s="248"/>
      <c r="N145" s="249"/>
      <c r="O145" s="250"/>
      <c r="P145" s="250"/>
      <c r="Q145" s="250"/>
      <c r="R145" s="250"/>
      <c r="S145" s="250"/>
      <c r="T145" s="250"/>
      <c r="U145" s="250"/>
      <c r="V145" s="250"/>
      <c r="W145" s="250"/>
      <c r="X145" s="251"/>
      <c r="Y145" s="13"/>
      <c r="Z145" s="13"/>
      <c r="AA145" s="13"/>
      <c r="AB145" s="13"/>
      <c r="AC145" s="13"/>
      <c r="AD145" s="13"/>
      <c r="AE145" s="13"/>
      <c r="AT145" s="252" t="s">
        <v>157</v>
      </c>
      <c r="AU145" s="252" t="s">
        <v>87</v>
      </c>
      <c r="AV145" s="13" t="s">
        <v>87</v>
      </c>
      <c r="AW145" s="13" t="s">
        <v>5</v>
      </c>
      <c r="AX145" s="13" t="s">
        <v>77</v>
      </c>
      <c r="AY145" s="252" t="s">
        <v>144</v>
      </c>
    </row>
    <row r="146" s="14" customFormat="1">
      <c r="A146" s="14"/>
      <c r="B146" s="253"/>
      <c r="C146" s="254"/>
      <c r="D146" s="235" t="s">
        <v>157</v>
      </c>
      <c r="E146" s="255" t="s">
        <v>1</v>
      </c>
      <c r="F146" s="256" t="s">
        <v>159</v>
      </c>
      <c r="G146" s="254"/>
      <c r="H146" s="257">
        <v>28</v>
      </c>
      <c r="I146" s="258"/>
      <c r="J146" s="258"/>
      <c r="K146" s="254"/>
      <c r="L146" s="254"/>
      <c r="M146" s="259"/>
      <c r="N146" s="260"/>
      <c r="O146" s="261"/>
      <c r="P146" s="261"/>
      <c r="Q146" s="261"/>
      <c r="R146" s="261"/>
      <c r="S146" s="261"/>
      <c r="T146" s="261"/>
      <c r="U146" s="261"/>
      <c r="V146" s="261"/>
      <c r="W146" s="261"/>
      <c r="X146" s="262"/>
      <c r="Y146" s="14"/>
      <c r="Z146" s="14"/>
      <c r="AA146" s="14"/>
      <c r="AB146" s="14"/>
      <c r="AC146" s="14"/>
      <c r="AD146" s="14"/>
      <c r="AE146" s="14"/>
      <c r="AT146" s="263" t="s">
        <v>157</v>
      </c>
      <c r="AU146" s="263" t="s">
        <v>87</v>
      </c>
      <c r="AV146" s="14" t="s">
        <v>151</v>
      </c>
      <c r="AW146" s="14" t="s">
        <v>5</v>
      </c>
      <c r="AX146" s="14" t="s">
        <v>85</v>
      </c>
      <c r="AY146" s="263" t="s">
        <v>144</v>
      </c>
    </row>
    <row r="147" s="2" customFormat="1" ht="24.15" customHeight="1">
      <c r="A147" s="38"/>
      <c r="B147" s="39"/>
      <c r="C147" s="221" t="s">
        <v>151</v>
      </c>
      <c r="D147" s="221" t="s">
        <v>146</v>
      </c>
      <c r="E147" s="222" t="s">
        <v>186</v>
      </c>
      <c r="F147" s="223" t="s">
        <v>187</v>
      </c>
      <c r="G147" s="224" t="s">
        <v>188</v>
      </c>
      <c r="H147" s="225">
        <v>80</v>
      </c>
      <c r="I147" s="226"/>
      <c r="J147" s="226"/>
      <c r="K147" s="227">
        <f>ROUND(P147*H147,2)</f>
        <v>0</v>
      </c>
      <c r="L147" s="223" t="s">
        <v>1</v>
      </c>
      <c r="M147" s="44"/>
      <c r="N147" s="228" t="s">
        <v>1</v>
      </c>
      <c r="O147" s="229" t="s">
        <v>40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91"/>
      <c r="T147" s="231">
        <f>S147*H147</f>
        <v>0</v>
      </c>
      <c r="U147" s="231">
        <v>3.0000000000000001E-05</v>
      </c>
      <c r="V147" s="231">
        <f>U147*H147</f>
        <v>0.0024000000000000002</v>
      </c>
      <c r="W147" s="231">
        <v>0</v>
      </c>
      <c r="X147" s="232">
        <f>W147*H147</f>
        <v>0</v>
      </c>
      <c r="Y147" s="38"/>
      <c r="Z147" s="38"/>
      <c r="AA147" s="38"/>
      <c r="AB147" s="38"/>
      <c r="AC147" s="38"/>
      <c r="AD147" s="38"/>
      <c r="AE147" s="38"/>
      <c r="AR147" s="233" t="s">
        <v>151</v>
      </c>
      <c r="AT147" s="233" t="s">
        <v>146</v>
      </c>
      <c r="AU147" s="233" t="s">
        <v>87</v>
      </c>
      <c r="AY147" s="17" t="s">
        <v>144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7" t="s">
        <v>85</v>
      </c>
      <c r="BK147" s="234">
        <f>ROUND(P147*H147,2)</f>
        <v>0</v>
      </c>
      <c r="BL147" s="17" t="s">
        <v>151</v>
      </c>
      <c r="BM147" s="233" t="s">
        <v>835</v>
      </c>
    </row>
    <row r="148" s="2" customFormat="1">
      <c r="A148" s="38"/>
      <c r="B148" s="39"/>
      <c r="C148" s="40"/>
      <c r="D148" s="235" t="s">
        <v>153</v>
      </c>
      <c r="E148" s="40"/>
      <c r="F148" s="236" t="s">
        <v>187</v>
      </c>
      <c r="G148" s="40"/>
      <c r="H148" s="40"/>
      <c r="I148" s="237"/>
      <c r="J148" s="237"/>
      <c r="K148" s="40"/>
      <c r="L148" s="40"/>
      <c r="M148" s="44"/>
      <c r="N148" s="238"/>
      <c r="O148" s="239"/>
      <c r="P148" s="91"/>
      <c r="Q148" s="91"/>
      <c r="R148" s="91"/>
      <c r="S148" s="91"/>
      <c r="T148" s="91"/>
      <c r="U148" s="91"/>
      <c r="V148" s="91"/>
      <c r="W148" s="91"/>
      <c r="X148" s="92"/>
      <c r="Y148" s="38"/>
      <c r="Z148" s="38"/>
      <c r="AA148" s="38"/>
      <c r="AB148" s="38"/>
      <c r="AC148" s="38"/>
      <c r="AD148" s="38"/>
      <c r="AE148" s="38"/>
      <c r="AT148" s="17" t="s">
        <v>153</v>
      </c>
      <c r="AU148" s="17" t="s">
        <v>87</v>
      </c>
    </row>
    <row r="149" s="13" customFormat="1">
      <c r="A149" s="13"/>
      <c r="B149" s="242"/>
      <c r="C149" s="243"/>
      <c r="D149" s="235" t="s">
        <v>157</v>
      </c>
      <c r="E149" s="244" t="s">
        <v>1</v>
      </c>
      <c r="F149" s="245" t="s">
        <v>836</v>
      </c>
      <c r="G149" s="243"/>
      <c r="H149" s="246">
        <v>80</v>
      </c>
      <c r="I149" s="247"/>
      <c r="J149" s="247"/>
      <c r="K149" s="243"/>
      <c r="L149" s="243"/>
      <c r="M149" s="248"/>
      <c r="N149" s="249"/>
      <c r="O149" s="250"/>
      <c r="P149" s="250"/>
      <c r="Q149" s="250"/>
      <c r="R149" s="250"/>
      <c r="S149" s="250"/>
      <c r="T149" s="250"/>
      <c r="U149" s="250"/>
      <c r="V149" s="250"/>
      <c r="W149" s="250"/>
      <c r="X149" s="251"/>
      <c r="Y149" s="13"/>
      <c r="Z149" s="13"/>
      <c r="AA149" s="13"/>
      <c r="AB149" s="13"/>
      <c r="AC149" s="13"/>
      <c r="AD149" s="13"/>
      <c r="AE149" s="13"/>
      <c r="AT149" s="252" t="s">
        <v>157</v>
      </c>
      <c r="AU149" s="252" t="s">
        <v>87</v>
      </c>
      <c r="AV149" s="13" t="s">
        <v>87</v>
      </c>
      <c r="AW149" s="13" t="s">
        <v>5</v>
      </c>
      <c r="AX149" s="13" t="s">
        <v>77</v>
      </c>
      <c r="AY149" s="252" t="s">
        <v>144</v>
      </c>
    </row>
    <row r="150" s="14" customFormat="1">
      <c r="A150" s="14"/>
      <c r="B150" s="253"/>
      <c r="C150" s="254"/>
      <c r="D150" s="235" t="s">
        <v>157</v>
      </c>
      <c r="E150" s="255" t="s">
        <v>1</v>
      </c>
      <c r="F150" s="256" t="s">
        <v>159</v>
      </c>
      <c r="G150" s="254"/>
      <c r="H150" s="257">
        <v>80</v>
      </c>
      <c r="I150" s="258"/>
      <c r="J150" s="258"/>
      <c r="K150" s="254"/>
      <c r="L150" s="254"/>
      <c r="M150" s="259"/>
      <c r="N150" s="260"/>
      <c r="O150" s="261"/>
      <c r="P150" s="261"/>
      <c r="Q150" s="261"/>
      <c r="R150" s="261"/>
      <c r="S150" s="261"/>
      <c r="T150" s="261"/>
      <c r="U150" s="261"/>
      <c r="V150" s="261"/>
      <c r="W150" s="261"/>
      <c r="X150" s="262"/>
      <c r="Y150" s="14"/>
      <c r="Z150" s="14"/>
      <c r="AA150" s="14"/>
      <c r="AB150" s="14"/>
      <c r="AC150" s="14"/>
      <c r="AD150" s="14"/>
      <c r="AE150" s="14"/>
      <c r="AT150" s="263" t="s">
        <v>157</v>
      </c>
      <c r="AU150" s="263" t="s">
        <v>87</v>
      </c>
      <c r="AV150" s="14" t="s">
        <v>151</v>
      </c>
      <c r="AW150" s="14" t="s">
        <v>5</v>
      </c>
      <c r="AX150" s="14" t="s">
        <v>85</v>
      </c>
      <c r="AY150" s="263" t="s">
        <v>144</v>
      </c>
    </row>
    <row r="151" s="2" customFormat="1" ht="24.15" customHeight="1">
      <c r="A151" s="38"/>
      <c r="B151" s="39"/>
      <c r="C151" s="221" t="s">
        <v>177</v>
      </c>
      <c r="D151" s="221" t="s">
        <v>146</v>
      </c>
      <c r="E151" s="222" t="s">
        <v>193</v>
      </c>
      <c r="F151" s="223" t="s">
        <v>194</v>
      </c>
      <c r="G151" s="224" t="s">
        <v>195</v>
      </c>
      <c r="H151" s="225">
        <v>10</v>
      </c>
      <c r="I151" s="226"/>
      <c r="J151" s="226"/>
      <c r="K151" s="227">
        <f>ROUND(P151*H151,2)</f>
        <v>0</v>
      </c>
      <c r="L151" s="223" t="s">
        <v>1</v>
      </c>
      <c r="M151" s="44"/>
      <c r="N151" s="228" t="s">
        <v>1</v>
      </c>
      <c r="O151" s="229" t="s">
        <v>40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91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38"/>
      <c r="Z151" s="38"/>
      <c r="AA151" s="38"/>
      <c r="AB151" s="38"/>
      <c r="AC151" s="38"/>
      <c r="AD151" s="38"/>
      <c r="AE151" s="38"/>
      <c r="AR151" s="233" t="s">
        <v>151</v>
      </c>
      <c r="AT151" s="233" t="s">
        <v>146</v>
      </c>
      <c r="AU151" s="233" t="s">
        <v>87</v>
      </c>
      <c r="AY151" s="17" t="s">
        <v>144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7" t="s">
        <v>85</v>
      </c>
      <c r="BK151" s="234">
        <f>ROUND(P151*H151,2)</f>
        <v>0</v>
      </c>
      <c r="BL151" s="17" t="s">
        <v>151</v>
      </c>
      <c r="BM151" s="233" t="s">
        <v>837</v>
      </c>
    </row>
    <row r="152" s="2" customFormat="1">
      <c r="A152" s="38"/>
      <c r="B152" s="39"/>
      <c r="C152" s="40"/>
      <c r="D152" s="235" t="s">
        <v>153</v>
      </c>
      <c r="E152" s="40"/>
      <c r="F152" s="236" t="s">
        <v>194</v>
      </c>
      <c r="G152" s="40"/>
      <c r="H152" s="40"/>
      <c r="I152" s="237"/>
      <c r="J152" s="237"/>
      <c r="K152" s="40"/>
      <c r="L152" s="40"/>
      <c r="M152" s="44"/>
      <c r="N152" s="238"/>
      <c r="O152" s="239"/>
      <c r="P152" s="91"/>
      <c r="Q152" s="91"/>
      <c r="R152" s="91"/>
      <c r="S152" s="91"/>
      <c r="T152" s="91"/>
      <c r="U152" s="91"/>
      <c r="V152" s="91"/>
      <c r="W152" s="91"/>
      <c r="X152" s="92"/>
      <c r="Y152" s="38"/>
      <c r="Z152" s="38"/>
      <c r="AA152" s="38"/>
      <c r="AB152" s="38"/>
      <c r="AC152" s="38"/>
      <c r="AD152" s="38"/>
      <c r="AE152" s="38"/>
      <c r="AT152" s="17" t="s">
        <v>153</v>
      </c>
      <c r="AU152" s="17" t="s">
        <v>87</v>
      </c>
    </row>
    <row r="153" s="13" customFormat="1">
      <c r="A153" s="13"/>
      <c r="B153" s="242"/>
      <c r="C153" s="243"/>
      <c r="D153" s="235" t="s">
        <v>157</v>
      </c>
      <c r="E153" s="244" t="s">
        <v>1</v>
      </c>
      <c r="F153" s="245" t="s">
        <v>838</v>
      </c>
      <c r="G153" s="243"/>
      <c r="H153" s="246">
        <v>10</v>
      </c>
      <c r="I153" s="247"/>
      <c r="J153" s="247"/>
      <c r="K153" s="243"/>
      <c r="L153" s="243"/>
      <c r="M153" s="248"/>
      <c r="N153" s="249"/>
      <c r="O153" s="250"/>
      <c r="P153" s="250"/>
      <c r="Q153" s="250"/>
      <c r="R153" s="250"/>
      <c r="S153" s="250"/>
      <c r="T153" s="250"/>
      <c r="U153" s="250"/>
      <c r="V153" s="250"/>
      <c r="W153" s="250"/>
      <c r="X153" s="251"/>
      <c r="Y153" s="13"/>
      <c r="Z153" s="13"/>
      <c r="AA153" s="13"/>
      <c r="AB153" s="13"/>
      <c r="AC153" s="13"/>
      <c r="AD153" s="13"/>
      <c r="AE153" s="13"/>
      <c r="AT153" s="252" t="s">
        <v>157</v>
      </c>
      <c r="AU153" s="252" t="s">
        <v>87</v>
      </c>
      <c r="AV153" s="13" t="s">
        <v>87</v>
      </c>
      <c r="AW153" s="13" t="s">
        <v>5</v>
      </c>
      <c r="AX153" s="13" t="s">
        <v>77</v>
      </c>
      <c r="AY153" s="252" t="s">
        <v>144</v>
      </c>
    </row>
    <row r="154" s="14" customFormat="1">
      <c r="A154" s="14"/>
      <c r="B154" s="253"/>
      <c r="C154" s="254"/>
      <c r="D154" s="235" t="s">
        <v>157</v>
      </c>
      <c r="E154" s="255" t="s">
        <v>1</v>
      </c>
      <c r="F154" s="256" t="s">
        <v>159</v>
      </c>
      <c r="G154" s="254"/>
      <c r="H154" s="257">
        <v>10</v>
      </c>
      <c r="I154" s="258"/>
      <c r="J154" s="258"/>
      <c r="K154" s="254"/>
      <c r="L154" s="254"/>
      <c r="M154" s="259"/>
      <c r="N154" s="260"/>
      <c r="O154" s="261"/>
      <c r="P154" s="261"/>
      <c r="Q154" s="261"/>
      <c r="R154" s="261"/>
      <c r="S154" s="261"/>
      <c r="T154" s="261"/>
      <c r="U154" s="261"/>
      <c r="V154" s="261"/>
      <c r="W154" s="261"/>
      <c r="X154" s="262"/>
      <c r="Y154" s="14"/>
      <c r="Z154" s="14"/>
      <c r="AA154" s="14"/>
      <c r="AB154" s="14"/>
      <c r="AC154" s="14"/>
      <c r="AD154" s="14"/>
      <c r="AE154" s="14"/>
      <c r="AT154" s="263" t="s">
        <v>157</v>
      </c>
      <c r="AU154" s="263" t="s">
        <v>87</v>
      </c>
      <c r="AV154" s="14" t="s">
        <v>151</v>
      </c>
      <c r="AW154" s="14" t="s">
        <v>5</v>
      </c>
      <c r="AX154" s="14" t="s">
        <v>85</v>
      </c>
      <c r="AY154" s="263" t="s">
        <v>144</v>
      </c>
    </row>
    <row r="155" s="2" customFormat="1" ht="24.15" customHeight="1">
      <c r="A155" s="38"/>
      <c r="B155" s="39"/>
      <c r="C155" s="221" t="s">
        <v>185</v>
      </c>
      <c r="D155" s="221" t="s">
        <v>146</v>
      </c>
      <c r="E155" s="222" t="s">
        <v>200</v>
      </c>
      <c r="F155" s="223" t="s">
        <v>201</v>
      </c>
      <c r="G155" s="224" t="s">
        <v>202</v>
      </c>
      <c r="H155" s="225">
        <v>56</v>
      </c>
      <c r="I155" s="226"/>
      <c r="J155" s="226"/>
      <c r="K155" s="227">
        <f>ROUND(P155*H155,2)</f>
        <v>0</v>
      </c>
      <c r="L155" s="223" t="s">
        <v>150</v>
      </c>
      <c r="M155" s="44"/>
      <c r="N155" s="228" t="s">
        <v>1</v>
      </c>
      <c r="O155" s="229" t="s">
        <v>40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91"/>
      <c r="T155" s="231">
        <f>S155*H155</f>
        <v>0</v>
      </c>
      <c r="U155" s="231">
        <v>0.00030074000000000002</v>
      </c>
      <c r="V155" s="231">
        <f>U155*H155</f>
        <v>0.016841440000000003</v>
      </c>
      <c r="W155" s="231">
        <v>0</v>
      </c>
      <c r="X155" s="232">
        <f>W155*H155</f>
        <v>0</v>
      </c>
      <c r="Y155" s="38"/>
      <c r="Z155" s="38"/>
      <c r="AA155" s="38"/>
      <c r="AB155" s="38"/>
      <c r="AC155" s="38"/>
      <c r="AD155" s="38"/>
      <c r="AE155" s="38"/>
      <c r="AR155" s="233" t="s">
        <v>151</v>
      </c>
      <c r="AT155" s="233" t="s">
        <v>146</v>
      </c>
      <c r="AU155" s="233" t="s">
        <v>87</v>
      </c>
      <c r="AY155" s="17" t="s">
        <v>144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7" t="s">
        <v>85</v>
      </c>
      <c r="BK155" s="234">
        <f>ROUND(P155*H155,2)</f>
        <v>0</v>
      </c>
      <c r="BL155" s="17" t="s">
        <v>151</v>
      </c>
      <c r="BM155" s="233" t="s">
        <v>839</v>
      </c>
    </row>
    <row r="156" s="2" customFormat="1">
      <c r="A156" s="38"/>
      <c r="B156" s="39"/>
      <c r="C156" s="40"/>
      <c r="D156" s="235" t="s">
        <v>153</v>
      </c>
      <c r="E156" s="40"/>
      <c r="F156" s="236" t="s">
        <v>204</v>
      </c>
      <c r="G156" s="40"/>
      <c r="H156" s="40"/>
      <c r="I156" s="237"/>
      <c r="J156" s="237"/>
      <c r="K156" s="40"/>
      <c r="L156" s="40"/>
      <c r="M156" s="44"/>
      <c r="N156" s="238"/>
      <c r="O156" s="239"/>
      <c r="P156" s="91"/>
      <c r="Q156" s="91"/>
      <c r="R156" s="91"/>
      <c r="S156" s="91"/>
      <c r="T156" s="91"/>
      <c r="U156" s="91"/>
      <c r="V156" s="91"/>
      <c r="W156" s="91"/>
      <c r="X156" s="92"/>
      <c r="Y156" s="38"/>
      <c r="Z156" s="38"/>
      <c r="AA156" s="38"/>
      <c r="AB156" s="38"/>
      <c r="AC156" s="38"/>
      <c r="AD156" s="38"/>
      <c r="AE156" s="38"/>
      <c r="AT156" s="17" t="s">
        <v>153</v>
      </c>
      <c r="AU156" s="17" t="s">
        <v>87</v>
      </c>
    </row>
    <row r="157" s="2" customFormat="1">
      <c r="A157" s="38"/>
      <c r="B157" s="39"/>
      <c r="C157" s="40"/>
      <c r="D157" s="240" t="s">
        <v>155</v>
      </c>
      <c r="E157" s="40"/>
      <c r="F157" s="241" t="s">
        <v>205</v>
      </c>
      <c r="G157" s="40"/>
      <c r="H157" s="40"/>
      <c r="I157" s="237"/>
      <c r="J157" s="237"/>
      <c r="K157" s="40"/>
      <c r="L157" s="40"/>
      <c r="M157" s="44"/>
      <c r="N157" s="238"/>
      <c r="O157" s="239"/>
      <c r="P157" s="91"/>
      <c r="Q157" s="91"/>
      <c r="R157" s="91"/>
      <c r="S157" s="91"/>
      <c r="T157" s="91"/>
      <c r="U157" s="91"/>
      <c r="V157" s="91"/>
      <c r="W157" s="91"/>
      <c r="X157" s="92"/>
      <c r="Y157" s="38"/>
      <c r="Z157" s="38"/>
      <c r="AA157" s="38"/>
      <c r="AB157" s="38"/>
      <c r="AC157" s="38"/>
      <c r="AD157" s="38"/>
      <c r="AE157" s="38"/>
      <c r="AT157" s="17" t="s">
        <v>155</v>
      </c>
      <c r="AU157" s="17" t="s">
        <v>87</v>
      </c>
    </row>
    <row r="158" s="13" customFormat="1">
      <c r="A158" s="13"/>
      <c r="B158" s="242"/>
      <c r="C158" s="243"/>
      <c r="D158" s="235" t="s">
        <v>157</v>
      </c>
      <c r="E158" s="244" t="s">
        <v>1</v>
      </c>
      <c r="F158" s="245" t="s">
        <v>840</v>
      </c>
      <c r="G158" s="243"/>
      <c r="H158" s="246">
        <v>56</v>
      </c>
      <c r="I158" s="247"/>
      <c r="J158" s="247"/>
      <c r="K158" s="243"/>
      <c r="L158" s="243"/>
      <c r="M158" s="248"/>
      <c r="N158" s="249"/>
      <c r="O158" s="250"/>
      <c r="P158" s="250"/>
      <c r="Q158" s="250"/>
      <c r="R158" s="250"/>
      <c r="S158" s="250"/>
      <c r="T158" s="250"/>
      <c r="U158" s="250"/>
      <c r="V158" s="250"/>
      <c r="W158" s="250"/>
      <c r="X158" s="251"/>
      <c r="Y158" s="13"/>
      <c r="Z158" s="13"/>
      <c r="AA158" s="13"/>
      <c r="AB158" s="13"/>
      <c r="AC158" s="13"/>
      <c r="AD158" s="13"/>
      <c r="AE158" s="13"/>
      <c r="AT158" s="252" t="s">
        <v>157</v>
      </c>
      <c r="AU158" s="252" t="s">
        <v>87</v>
      </c>
      <c r="AV158" s="13" t="s">
        <v>87</v>
      </c>
      <c r="AW158" s="13" t="s">
        <v>5</v>
      </c>
      <c r="AX158" s="13" t="s">
        <v>77</v>
      </c>
      <c r="AY158" s="252" t="s">
        <v>144</v>
      </c>
    </row>
    <row r="159" s="14" customFormat="1">
      <c r="A159" s="14"/>
      <c r="B159" s="253"/>
      <c r="C159" s="254"/>
      <c r="D159" s="235" t="s">
        <v>157</v>
      </c>
      <c r="E159" s="255" t="s">
        <v>1</v>
      </c>
      <c r="F159" s="256" t="s">
        <v>159</v>
      </c>
      <c r="G159" s="254"/>
      <c r="H159" s="257">
        <v>56</v>
      </c>
      <c r="I159" s="258"/>
      <c r="J159" s="258"/>
      <c r="K159" s="254"/>
      <c r="L159" s="254"/>
      <c r="M159" s="259"/>
      <c r="N159" s="260"/>
      <c r="O159" s="261"/>
      <c r="P159" s="261"/>
      <c r="Q159" s="261"/>
      <c r="R159" s="261"/>
      <c r="S159" s="261"/>
      <c r="T159" s="261"/>
      <c r="U159" s="261"/>
      <c r="V159" s="261"/>
      <c r="W159" s="261"/>
      <c r="X159" s="262"/>
      <c r="Y159" s="14"/>
      <c r="Z159" s="14"/>
      <c r="AA159" s="14"/>
      <c r="AB159" s="14"/>
      <c r="AC159" s="14"/>
      <c r="AD159" s="14"/>
      <c r="AE159" s="14"/>
      <c r="AT159" s="263" t="s">
        <v>157</v>
      </c>
      <c r="AU159" s="263" t="s">
        <v>87</v>
      </c>
      <c r="AV159" s="14" t="s">
        <v>151</v>
      </c>
      <c r="AW159" s="14" t="s">
        <v>5</v>
      </c>
      <c r="AX159" s="14" t="s">
        <v>85</v>
      </c>
      <c r="AY159" s="263" t="s">
        <v>144</v>
      </c>
    </row>
    <row r="160" s="2" customFormat="1" ht="33" customHeight="1">
      <c r="A160" s="38"/>
      <c r="B160" s="39"/>
      <c r="C160" s="221" t="s">
        <v>192</v>
      </c>
      <c r="D160" s="221" t="s">
        <v>146</v>
      </c>
      <c r="E160" s="222" t="s">
        <v>208</v>
      </c>
      <c r="F160" s="223" t="s">
        <v>209</v>
      </c>
      <c r="G160" s="224" t="s">
        <v>202</v>
      </c>
      <c r="H160" s="225">
        <v>56</v>
      </c>
      <c r="I160" s="226"/>
      <c r="J160" s="226"/>
      <c r="K160" s="227">
        <f>ROUND(P160*H160,2)</f>
        <v>0</v>
      </c>
      <c r="L160" s="223" t="s">
        <v>150</v>
      </c>
      <c r="M160" s="44"/>
      <c r="N160" s="228" t="s">
        <v>1</v>
      </c>
      <c r="O160" s="229" t="s">
        <v>40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91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38"/>
      <c r="Z160" s="38"/>
      <c r="AA160" s="38"/>
      <c r="AB160" s="38"/>
      <c r="AC160" s="38"/>
      <c r="AD160" s="38"/>
      <c r="AE160" s="38"/>
      <c r="AR160" s="233" t="s">
        <v>151</v>
      </c>
      <c r="AT160" s="233" t="s">
        <v>146</v>
      </c>
      <c r="AU160" s="233" t="s">
        <v>87</v>
      </c>
      <c r="AY160" s="17" t="s">
        <v>144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7" t="s">
        <v>85</v>
      </c>
      <c r="BK160" s="234">
        <f>ROUND(P160*H160,2)</f>
        <v>0</v>
      </c>
      <c r="BL160" s="17" t="s">
        <v>151</v>
      </c>
      <c r="BM160" s="233" t="s">
        <v>841</v>
      </c>
    </row>
    <row r="161" s="2" customFormat="1">
      <c r="A161" s="38"/>
      <c r="B161" s="39"/>
      <c r="C161" s="40"/>
      <c r="D161" s="235" t="s">
        <v>153</v>
      </c>
      <c r="E161" s="40"/>
      <c r="F161" s="236" t="s">
        <v>211</v>
      </c>
      <c r="G161" s="40"/>
      <c r="H161" s="40"/>
      <c r="I161" s="237"/>
      <c r="J161" s="237"/>
      <c r="K161" s="40"/>
      <c r="L161" s="40"/>
      <c r="M161" s="44"/>
      <c r="N161" s="238"/>
      <c r="O161" s="239"/>
      <c r="P161" s="91"/>
      <c r="Q161" s="91"/>
      <c r="R161" s="91"/>
      <c r="S161" s="91"/>
      <c r="T161" s="91"/>
      <c r="U161" s="91"/>
      <c r="V161" s="91"/>
      <c r="W161" s="91"/>
      <c r="X161" s="92"/>
      <c r="Y161" s="38"/>
      <c r="Z161" s="38"/>
      <c r="AA161" s="38"/>
      <c r="AB161" s="38"/>
      <c r="AC161" s="38"/>
      <c r="AD161" s="38"/>
      <c r="AE161" s="38"/>
      <c r="AT161" s="17" t="s">
        <v>153</v>
      </c>
      <c r="AU161" s="17" t="s">
        <v>87</v>
      </c>
    </row>
    <row r="162" s="2" customFormat="1">
      <c r="A162" s="38"/>
      <c r="B162" s="39"/>
      <c r="C162" s="40"/>
      <c r="D162" s="240" t="s">
        <v>155</v>
      </c>
      <c r="E162" s="40"/>
      <c r="F162" s="241" t="s">
        <v>212</v>
      </c>
      <c r="G162" s="40"/>
      <c r="H162" s="40"/>
      <c r="I162" s="237"/>
      <c r="J162" s="237"/>
      <c r="K162" s="40"/>
      <c r="L162" s="40"/>
      <c r="M162" s="44"/>
      <c r="N162" s="238"/>
      <c r="O162" s="239"/>
      <c r="P162" s="91"/>
      <c r="Q162" s="91"/>
      <c r="R162" s="91"/>
      <c r="S162" s="91"/>
      <c r="T162" s="91"/>
      <c r="U162" s="91"/>
      <c r="V162" s="91"/>
      <c r="W162" s="91"/>
      <c r="X162" s="92"/>
      <c r="Y162" s="38"/>
      <c r="Z162" s="38"/>
      <c r="AA162" s="38"/>
      <c r="AB162" s="38"/>
      <c r="AC162" s="38"/>
      <c r="AD162" s="38"/>
      <c r="AE162" s="38"/>
      <c r="AT162" s="17" t="s">
        <v>155</v>
      </c>
      <c r="AU162" s="17" t="s">
        <v>87</v>
      </c>
    </row>
    <row r="163" s="13" customFormat="1">
      <c r="A163" s="13"/>
      <c r="B163" s="242"/>
      <c r="C163" s="243"/>
      <c r="D163" s="235" t="s">
        <v>157</v>
      </c>
      <c r="E163" s="244" t="s">
        <v>1</v>
      </c>
      <c r="F163" s="245" t="s">
        <v>840</v>
      </c>
      <c r="G163" s="243"/>
      <c r="H163" s="246">
        <v>56</v>
      </c>
      <c r="I163" s="247"/>
      <c r="J163" s="247"/>
      <c r="K163" s="243"/>
      <c r="L163" s="243"/>
      <c r="M163" s="248"/>
      <c r="N163" s="249"/>
      <c r="O163" s="250"/>
      <c r="P163" s="250"/>
      <c r="Q163" s="250"/>
      <c r="R163" s="250"/>
      <c r="S163" s="250"/>
      <c r="T163" s="250"/>
      <c r="U163" s="250"/>
      <c r="V163" s="250"/>
      <c r="W163" s="250"/>
      <c r="X163" s="251"/>
      <c r="Y163" s="13"/>
      <c r="Z163" s="13"/>
      <c r="AA163" s="13"/>
      <c r="AB163" s="13"/>
      <c r="AC163" s="13"/>
      <c r="AD163" s="13"/>
      <c r="AE163" s="13"/>
      <c r="AT163" s="252" t="s">
        <v>157</v>
      </c>
      <c r="AU163" s="252" t="s">
        <v>87</v>
      </c>
      <c r="AV163" s="13" t="s">
        <v>87</v>
      </c>
      <c r="AW163" s="13" t="s">
        <v>5</v>
      </c>
      <c r="AX163" s="13" t="s">
        <v>77</v>
      </c>
      <c r="AY163" s="252" t="s">
        <v>144</v>
      </c>
    </row>
    <row r="164" s="14" customFormat="1">
      <c r="A164" s="14"/>
      <c r="B164" s="253"/>
      <c r="C164" s="254"/>
      <c r="D164" s="235" t="s">
        <v>157</v>
      </c>
      <c r="E164" s="255" t="s">
        <v>1</v>
      </c>
      <c r="F164" s="256" t="s">
        <v>159</v>
      </c>
      <c r="G164" s="254"/>
      <c r="H164" s="257">
        <v>56</v>
      </c>
      <c r="I164" s="258"/>
      <c r="J164" s="258"/>
      <c r="K164" s="254"/>
      <c r="L164" s="254"/>
      <c r="M164" s="259"/>
      <c r="N164" s="260"/>
      <c r="O164" s="261"/>
      <c r="P164" s="261"/>
      <c r="Q164" s="261"/>
      <c r="R164" s="261"/>
      <c r="S164" s="261"/>
      <c r="T164" s="261"/>
      <c r="U164" s="261"/>
      <c r="V164" s="261"/>
      <c r="W164" s="261"/>
      <c r="X164" s="262"/>
      <c r="Y164" s="14"/>
      <c r="Z164" s="14"/>
      <c r="AA164" s="14"/>
      <c r="AB164" s="14"/>
      <c r="AC164" s="14"/>
      <c r="AD164" s="14"/>
      <c r="AE164" s="14"/>
      <c r="AT164" s="263" t="s">
        <v>157</v>
      </c>
      <c r="AU164" s="263" t="s">
        <v>87</v>
      </c>
      <c r="AV164" s="14" t="s">
        <v>151</v>
      </c>
      <c r="AW164" s="14" t="s">
        <v>5</v>
      </c>
      <c r="AX164" s="14" t="s">
        <v>85</v>
      </c>
      <c r="AY164" s="263" t="s">
        <v>144</v>
      </c>
    </row>
    <row r="165" s="2" customFormat="1" ht="37.8" customHeight="1">
      <c r="A165" s="38"/>
      <c r="B165" s="39"/>
      <c r="C165" s="221" t="s">
        <v>199</v>
      </c>
      <c r="D165" s="221" t="s">
        <v>146</v>
      </c>
      <c r="E165" s="222" t="s">
        <v>704</v>
      </c>
      <c r="F165" s="223" t="s">
        <v>705</v>
      </c>
      <c r="G165" s="224" t="s">
        <v>216</v>
      </c>
      <c r="H165" s="225">
        <v>27.199999999999999</v>
      </c>
      <c r="I165" s="226"/>
      <c r="J165" s="226"/>
      <c r="K165" s="227">
        <f>ROUND(P165*H165,2)</f>
        <v>0</v>
      </c>
      <c r="L165" s="223" t="s">
        <v>150</v>
      </c>
      <c r="M165" s="44"/>
      <c r="N165" s="228" t="s">
        <v>1</v>
      </c>
      <c r="O165" s="229" t="s">
        <v>40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91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38"/>
      <c r="Z165" s="38"/>
      <c r="AA165" s="38"/>
      <c r="AB165" s="38"/>
      <c r="AC165" s="38"/>
      <c r="AD165" s="38"/>
      <c r="AE165" s="38"/>
      <c r="AR165" s="233" t="s">
        <v>151</v>
      </c>
      <c r="AT165" s="233" t="s">
        <v>146</v>
      </c>
      <c r="AU165" s="233" t="s">
        <v>87</v>
      </c>
      <c r="AY165" s="17" t="s">
        <v>144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7" t="s">
        <v>85</v>
      </c>
      <c r="BK165" s="234">
        <f>ROUND(P165*H165,2)</f>
        <v>0</v>
      </c>
      <c r="BL165" s="17" t="s">
        <v>151</v>
      </c>
      <c r="BM165" s="233" t="s">
        <v>842</v>
      </c>
    </row>
    <row r="166" s="2" customFormat="1">
      <c r="A166" s="38"/>
      <c r="B166" s="39"/>
      <c r="C166" s="40"/>
      <c r="D166" s="235" t="s">
        <v>153</v>
      </c>
      <c r="E166" s="40"/>
      <c r="F166" s="236" t="s">
        <v>707</v>
      </c>
      <c r="G166" s="40"/>
      <c r="H166" s="40"/>
      <c r="I166" s="237"/>
      <c r="J166" s="237"/>
      <c r="K166" s="40"/>
      <c r="L166" s="40"/>
      <c r="M166" s="44"/>
      <c r="N166" s="238"/>
      <c r="O166" s="239"/>
      <c r="P166" s="91"/>
      <c r="Q166" s="91"/>
      <c r="R166" s="91"/>
      <c r="S166" s="91"/>
      <c r="T166" s="91"/>
      <c r="U166" s="91"/>
      <c r="V166" s="91"/>
      <c r="W166" s="91"/>
      <c r="X166" s="92"/>
      <c r="Y166" s="38"/>
      <c r="Z166" s="38"/>
      <c r="AA166" s="38"/>
      <c r="AB166" s="38"/>
      <c r="AC166" s="38"/>
      <c r="AD166" s="38"/>
      <c r="AE166" s="38"/>
      <c r="AT166" s="17" t="s">
        <v>153</v>
      </c>
      <c r="AU166" s="17" t="s">
        <v>87</v>
      </c>
    </row>
    <row r="167" s="2" customFormat="1">
      <c r="A167" s="38"/>
      <c r="B167" s="39"/>
      <c r="C167" s="40"/>
      <c r="D167" s="240" t="s">
        <v>155</v>
      </c>
      <c r="E167" s="40"/>
      <c r="F167" s="241" t="s">
        <v>708</v>
      </c>
      <c r="G167" s="40"/>
      <c r="H167" s="40"/>
      <c r="I167" s="237"/>
      <c r="J167" s="237"/>
      <c r="K167" s="40"/>
      <c r="L167" s="40"/>
      <c r="M167" s="44"/>
      <c r="N167" s="238"/>
      <c r="O167" s="239"/>
      <c r="P167" s="91"/>
      <c r="Q167" s="91"/>
      <c r="R167" s="91"/>
      <c r="S167" s="91"/>
      <c r="T167" s="91"/>
      <c r="U167" s="91"/>
      <c r="V167" s="91"/>
      <c r="W167" s="91"/>
      <c r="X167" s="92"/>
      <c r="Y167" s="38"/>
      <c r="Z167" s="38"/>
      <c r="AA167" s="38"/>
      <c r="AB167" s="38"/>
      <c r="AC167" s="38"/>
      <c r="AD167" s="38"/>
      <c r="AE167" s="38"/>
      <c r="AT167" s="17" t="s">
        <v>155</v>
      </c>
      <c r="AU167" s="17" t="s">
        <v>87</v>
      </c>
    </row>
    <row r="168" s="13" customFormat="1">
      <c r="A168" s="13"/>
      <c r="B168" s="242"/>
      <c r="C168" s="243"/>
      <c r="D168" s="235" t="s">
        <v>157</v>
      </c>
      <c r="E168" s="244" t="s">
        <v>1</v>
      </c>
      <c r="F168" s="245" t="s">
        <v>843</v>
      </c>
      <c r="G168" s="243"/>
      <c r="H168" s="246">
        <v>27.199999999999999</v>
      </c>
      <c r="I168" s="247"/>
      <c r="J168" s="247"/>
      <c r="K168" s="243"/>
      <c r="L168" s="243"/>
      <c r="M168" s="248"/>
      <c r="N168" s="249"/>
      <c r="O168" s="250"/>
      <c r="P168" s="250"/>
      <c r="Q168" s="250"/>
      <c r="R168" s="250"/>
      <c r="S168" s="250"/>
      <c r="T168" s="250"/>
      <c r="U168" s="250"/>
      <c r="V168" s="250"/>
      <c r="W168" s="250"/>
      <c r="X168" s="251"/>
      <c r="Y168" s="13"/>
      <c r="Z168" s="13"/>
      <c r="AA168" s="13"/>
      <c r="AB168" s="13"/>
      <c r="AC168" s="13"/>
      <c r="AD168" s="13"/>
      <c r="AE168" s="13"/>
      <c r="AT168" s="252" t="s">
        <v>157</v>
      </c>
      <c r="AU168" s="252" t="s">
        <v>87</v>
      </c>
      <c r="AV168" s="13" t="s">
        <v>87</v>
      </c>
      <c r="AW168" s="13" t="s">
        <v>5</v>
      </c>
      <c r="AX168" s="13" t="s">
        <v>77</v>
      </c>
      <c r="AY168" s="252" t="s">
        <v>144</v>
      </c>
    </row>
    <row r="169" s="14" customFormat="1">
      <c r="A169" s="14"/>
      <c r="B169" s="253"/>
      <c r="C169" s="254"/>
      <c r="D169" s="235" t="s">
        <v>157</v>
      </c>
      <c r="E169" s="255" t="s">
        <v>1</v>
      </c>
      <c r="F169" s="256" t="s">
        <v>159</v>
      </c>
      <c r="G169" s="254"/>
      <c r="H169" s="257">
        <v>27.199999999999999</v>
      </c>
      <c r="I169" s="258"/>
      <c r="J169" s="258"/>
      <c r="K169" s="254"/>
      <c r="L169" s="254"/>
      <c r="M169" s="259"/>
      <c r="N169" s="260"/>
      <c r="O169" s="261"/>
      <c r="P169" s="261"/>
      <c r="Q169" s="261"/>
      <c r="R169" s="261"/>
      <c r="S169" s="261"/>
      <c r="T169" s="261"/>
      <c r="U169" s="261"/>
      <c r="V169" s="261"/>
      <c r="W169" s="261"/>
      <c r="X169" s="262"/>
      <c r="Y169" s="14"/>
      <c r="Z169" s="14"/>
      <c r="AA169" s="14"/>
      <c r="AB169" s="14"/>
      <c r="AC169" s="14"/>
      <c r="AD169" s="14"/>
      <c r="AE169" s="14"/>
      <c r="AT169" s="263" t="s">
        <v>157</v>
      </c>
      <c r="AU169" s="263" t="s">
        <v>87</v>
      </c>
      <c r="AV169" s="14" t="s">
        <v>151</v>
      </c>
      <c r="AW169" s="14" t="s">
        <v>5</v>
      </c>
      <c r="AX169" s="14" t="s">
        <v>85</v>
      </c>
      <c r="AY169" s="263" t="s">
        <v>144</v>
      </c>
    </row>
    <row r="170" s="2" customFormat="1">
      <c r="A170" s="38"/>
      <c r="B170" s="39"/>
      <c r="C170" s="221" t="s">
        <v>207</v>
      </c>
      <c r="D170" s="221" t="s">
        <v>146</v>
      </c>
      <c r="E170" s="222" t="s">
        <v>222</v>
      </c>
      <c r="F170" s="223" t="s">
        <v>223</v>
      </c>
      <c r="G170" s="224" t="s">
        <v>180</v>
      </c>
      <c r="H170" s="225">
        <v>24</v>
      </c>
      <c r="I170" s="226"/>
      <c r="J170" s="226"/>
      <c r="K170" s="227">
        <f>ROUND(P170*H170,2)</f>
        <v>0</v>
      </c>
      <c r="L170" s="223" t="s">
        <v>150</v>
      </c>
      <c r="M170" s="44"/>
      <c r="N170" s="228" t="s">
        <v>1</v>
      </c>
      <c r="O170" s="229" t="s">
        <v>40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91"/>
      <c r="T170" s="231">
        <f>S170*H170</f>
        <v>0</v>
      </c>
      <c r="U170" s="231">
        <v>0.00083850999999999999</v>
      </c>
      <c r="V170" s="231">
        <f>U170*H170</f>
        <v>0.020124240000000002</v>
      </c>
      <c r="W170" s="231">
        <v>0</v>
      </c>
      <c r="X170" s="232">
        <f>W170*H170</f>
        <v>0</v>
      </c>
      <c r="Y170" s="38"/>
      <c r="Z170" s="38"/>
      <c r="AA170" s="38"/>
      <c r="AB170" s="38"/>
      <c r="AC170" s="38"/>
      <c r="AD170" s="38"/>
      <c r="AE170" s="38"/>
      <c r="AR170" s="233" t="s">
        <v>151</v>
      </c>
      <c r="AT170" s="233" t="s">
        <v>146</v>
      </c>
      <c r="AU170" s="233" t="s">
        <v>87</v>
      </c>
      <c r="AY170" s="17" t="s">
        <v>144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7" t="s">
        <v>85</v>
      </c>
      <c r="BK170" s="234">
        <f>ROUND(P170*H170,2)</f>
        <v>0</v>
      </c>
      <c r="BL170" s="17" t="s">
        <v>151</v>
      </c>
      <c r="BM170" s="233" t="s">
        <v>844</v>
      </c>
    </row>
    <row r="171" s="2" customFormat="1">
      <c r="A171" s="38"/>
      <c r="B171" s="39"/>
      <c r="C171" s="40"/>
      <c r="D171" s="235" t="s">
        <v>153</v>
      </c>
      <c r="E171" s="40"/>
      <c r="F171" s="236" t="s">
        <v>223</v>
      </c>
      <c r="G171" s="40"/>
      <c r="H171" s="40"/>
      <c r="I171" s="237"/>
      <c r="J171" s="237"/>
      <c r="K171" s="40"/>
      <c r="L171" s="40"/>
      <c r="M171" s="44"/>
      <c r="N171" s="238"/>
      <c r="O171" s="239"/>
      <c r="P171" s="91"/>
      <c r="Q171" s="91"/>
      <c r="R171" s="91"/>
      <c r="S171" s="91"/>
      <c r="T171" s="91"/>
      <c r="U171" s="91"/>
      <c r="V171" s="91"/>
      <c r="W171" s="91"/>
      <c r="X171" s="92"/>
      <c r="Y171" s="38"/>
      <c r="Z171" s="38"/>
      <c r="AA171" s="38"/>
      <c r="AB171" s="38"/>
      <c r="AC171" s="38"/>
      <c r="AD171" s="38"/>
      <c r="AE171" s="38"/>
      <c r="AT171" s="17" t="s">
        <v>153</v>
      </c>
      <c r="AU171" s="17" t="s">
        <v>87</v>
      </c>
    </row>
    <row r="172" s="2" customFormat="1">
      <c r="A172" s="38"/>
      <c r="B172" s="39"/>
      <c r="C172" s="40"/>
      <c r="D172" s="240" t="s">
        <v>155</v>
      </c>
      <c r="E172" s="40"/>
      <c r="F172" s="241" t="s">
        <v>225</v>
      </c>
      <c r="G172" s="40"/>
      <c r="H172" s="40"/>
      <c r="I172" s="237"/>
      <c r="J172" s="237"/>
      <c r="K172" s="40"/>
      <c r="L172" s="40"/>
      <c r="M172" s="44"/>
      <c r="N172" s="238"/>
      <c r="O172" s="239"/>
      <c r="P172" s="91"/>
      <c r="Q172" s="91"/>
      <c r="R172" s="91"/>
      <c r="S172" s="91"/>
      <c r="T172" s="91"/>
      <c r="U172" s="91"/>
      <c r="V172" s="91"/>
      <c r="W172" s="91"/>
      <c r="X172" s="92"/>
      <c r="Y172" s="38"/>
      <c r="Z172" s="38"/>
      <c r="AA172" s="38"/>
      <c r="AB172" s="38"/>
      <c r="AC172" s="38"/>
      <c r="AD172" s="38"/>
      <c r="AE172" s="38"/>
      <c r="AT172" s="17" t="s">
        <v>155</v>
      </c>
      <c r="AU172" s="17" t="s">
        <v>87</v>
      </c>
    </row>
    <row r="173" s="13" customFormat="1">
      <c r="A173" s="13"/>
      <c r="B173" s="242"/>
      <c r="C173" s="243"/>
      <c r="D173" s="235" t="s">
        <v>157</v>
      </c>
      <c r="E173" s="244" t="s">
        <v>1</v>
      </c>
      <c r="F173" s="245" t="s">
        <v>845</v>
      </c>
      <c r="G173" s="243"/>
      <c r="H173" s="246">
        <v>24</v>
      </c>
      <c r="I173" s="247"/>
      <c r="J173" s="247"/>
      <c r="K173" s="243"/>
      <c r="L173" s="243"/>
      <c r="M173" s="248"/>
      <c r="N173" s="249"/>
      <c r="O173" s="250"/>
      <c r="P173" s="250"/>
      <c r="Q173" s="250"/>
      <c r="R173" s="250"/>
      <c r="S173" s="250"/>
      <c r="T173" s="250"/>
      <c r="U173" s="250"/>
      <c r="V173" s="250"/>
      <c r="W173" s="250"/>
      <c r="X173" s="251"/>
      <c r="Y173" s="13"/>
      <c r="Z173" s="13"/>
      <c r="AA173" s="13"/>
      <c r="AB173" s="13"/>
      <c r="AC173" s="13"/>
      <c r="AD173" s="13"/>
      <c r="AE173" s="13"/>
      <c r="AT173" s="252" t="s">
        <v>157</v>
      </c>
      <c r="AU173" s="252" t="s">
        <v>87</v>
      </c>
      <c r="AV173" s="13" t="s">
        <v>87</v>
      </c>
      <c r="AW173" s="13" t="s">
        <v>5</v>
      </c>
      <c r="AX173" s="13" t="s">
        <v>77</v>
      </c>
      <c r="AY173" s="252" t="s">
        <v>144</v>
      </c>
    </row>
    <row r="174" s="14" customFormat="1">
      <c r="A174" s="14"/>
      <c r="B174" s="253"/>
      <c r="C174" s="254"/>
      <c r="D174" s="235" t="s">
        <v>157</v>
      </c>
      <c r="E174" s="255" t="s">
        <v>1</v>
      </c>
      <c r="F174" s="256" t="s">
        <v>159</v>
      </c>
      <c r="G174" s="254"/>
      <c r="H174" s="257">
        <v>24</v>
      </c>
      <c r="I174" s="258"/>
      <c r="J174" s="258"/>
      <c r="K174" s="254"/>
      <c r="L174" s="254"/>
      <c r="M174" s="259"/>
      <c r="N174" s="260"/>
      <c r="O174" s="261"/>
      <c r="P174" s="261"/>
      <c r="Q174" s="261"/>
      <c r="R174" s="261"/>
      <c r="S174" s="261"/>
      <c r="T174" s="261"/>
      <c r="U174" s="261"/>
      <c r="V174" s="261"/>
      <c r="W174" s="261"/>
      <c r="X174" s="262"/>
      <c r="Y174" s="14"/>
      <c r="Z174" s="14"/>
      <c r="AA174" s="14"/>
      <c r="AB174" s="14"/>
      <c r="AC174" s="14"/>
      <c r="AD174" s="14"/>
      <c r="AE174" s="14"/>
      <c r="AT174" s="263" t="s">
        <v>157</v>
      </c>
      <c r="AU174" s="263" t="s">
        <v>87</v>
      </c>
      <c r="AV174" s="14" t="s">
        <v>151</v>
      </c>
      <c r="AW174" s="14" t="s">
        <v>5</v>
      </c>
      <c r="AX174" s="14" t="s">
        <v>85</v>
      </c>
      <c r="AY174" s="263" t="s">
        <v>144</v>
      </c>
    </row>
    <row r="175" s="2" customFormat="1">
      <c r="A175" s="38"/>
      <c r="B175" s="39"/>
      <c r="C175" s="221" t="s">
        <v>213</v>
      </c>
      <c r="D175" s="221" t="s">
        <v>146</v>
      </c>
      <c r="E175" s="222" t="s">
        <v>228</v>
      </c>
      <c r="F175" s="223" t="s">
        <v>229</v>
      </c>
      <c r="G175" s="224" t="s">
        <v>180</v>
      </c>
      <c r="H175" s="225">
        <v>6</v>
      </c>
      <c r="I175" s="226"/>
      <c r="J175" s="226"/>
      <c r="K175" s="227">
        <f>ROUND(P175*H175,2)</f>
        <v>0</v>
      </c>
      <c r="L175" s="223" t="s">
        <v>150</v>
      </c>
      <c r="M175" s="44"/>
      <c r="N175" s="228" t="s">
        <v>1</v>
      </c>
      <c r="O175" s="229" t="s">
        <v>40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91"/>
      <c r="T175" s="231">
        <f>S175*H175</f>
        <v>0</v>
      </c>
      <c r="U175" s="231">
        <v>0.00084999999999999995</v>
      </c>
      <c r="V175" s="231">
        <f>U175*H175</f>
        <v>0.0050999999999999995</v>
      </c>
      <c r="W175" s="231">
        <v>0</v>
      </c>
      <c r="X175" s="232">
        <f>W175*H175</f>
        <v>0</v>
      </c>
      <c r="Y175" s="38"/>
      <c r="Z175" s="38"/>
      <c r="AA175" s="38"/>
      <c r="AB175" s="38"/>
      <c r="AC175" s="38"/>
      <c r="AD175" s="38"/>
      <c r="AE175" s="38"/>
      <c r="AR175" s="233" t="s">
        <v>151</v>
      </c>
      <c r="AT175" s="233" t="s">
        <v>146</v>
      </c>
      <c r="AU175" s="233" t="s">
        <v>87</v>
      </c>
      <c r="AY175" s="17" t="s">
        <v>144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7" t="s">
        <v>85</v>
      </c>
      <c r="BK175" s="234">
        <f>ROUND(P175*H175,2)</f>
        <v>0</v>
      </c>
      <c r="BL175" s="17" t="s">
        <v>151</v>
      </c>
      <c r="BM175" s="233" t="s">
        <v>846</v>
      </c>
    </row>
    <row r="176" s="2" customFormat="1">
      <c r="A176" s="38"/>
      <c r="B176" s="39"/>
      <c r="C176" s="40"/>
      <c r="D176" s="235" t="s">
        <v>153</v>
      </c>
      <c r="E176" s="40"/>
      <c r="F176" s="236" t="s">
        <v>231</v>
      </c>
      <c r="G176" s="40"/>
      <c r="H176" s="40"/>
      <c r="I176" s="237"/>
      <c r="J176" s="237"/>
      <c r="K176" s="40"/>
      <c r="L176" s="40"/>
      <c r="M176" s="44"/>
      <c r="N176" s="238"/>
      <c r="O176" s="239"/>
      <c r="P176" s="91"/>
      <c r="Q176" s="91"/>
      <c r="R176" s="91"/>
      <c r="S176" s="91"/>
      <c r="T176" s="91"/>
      <c r="U176" s="91"/>
      <c r="V176" s="91"/>
      <c r="W176" s="91"/>
      <c r="X176" s="92"/>
      <c r="Y176" s="38"/>
      <c r="Z176" s="38"/>
      <c r="AA176" s="38"/>
      <c r="AB176" s="38"/>
      <c r="AC176" s="38"/>
      <c r="AD176" s="38"/>
      <c r="AE176" s="38"/>
      <c r="AT176" s="17" t="s">
        <v>153</v>
      </c>
      <c r="AU176" s="17" t="s">
        <v>87</v>
      </c>
    </row>
    <row r="177" s="2" customFormat="1">
      <c r="A177" s="38"/>
      <c r="B177" s="39"/>
      <c r="C177" s="40"/>
      <c r="D177" s="240" t="s">
        <v>155</v>
      </c>
      <c r="E177" s="40"/>
      <c r="F177" s="241" t="s">
        <v>232</v>
      </c>
      <c r="G177" s="40"/>
      <c r="H177" s="40"/>
      <c r="I177" s="237"/>
      <c r="J177" s="237"/>
      <c r="K177" s="40"/>
      <c r="L177" s="40"/>
      <c r="M177" s="44"/>
      <c r="N177" s="238"/>
      <c r="O177" s="239"/>
      <c r="P177" s="91"/>
      <c r="Q177" s="91"/>
      <c r="R177" s="91"/>
      <c r="S177" s="91"/>
      <c r="T177" s="91"/>
      <c r="U177" s="91"/>
      <c r="V177" s="91"/>
      <c r="W177" s="91"/>
      <c r="X177" s="92"/>
      <c r="Y177" s="38"/>
      <c r="Z177" s="38"/>
      <c r="AA177" s="38"/>
      <c r="AB177" s="38"/>
      <c r="AC177" s="38"/>
      <c r="AD177" s="38"/>
      <c r="AE177" s="38"/>
      <c r="AT177" s="17" t="s">
        <v>155</v>
      </c>
      <c r="AU177" s="17" t="s">
        <v>87</v>
      </c>
    </row>
    <row r="178" s="13" customFormat="1">
      <c r="A178" s="13"/>
      <c r="B178" s="242"/>
      <c r="C178" s="243"/>
      <c r="D178" s="235" t="s">
        <v>157</v>
      </c>
      <c r="E178" s="244" t="s">
        <v>1</v>
      </c>
      <c r="F178" s="245" t="s">
        <v>847</v>
      </c>
      <c r="G178" s="243"/>
      <c r="H178" s="246">
        <v>6</v>
      </c>
      <c r="I178" s="247"/>
      <c r="J178" s="247"/>
      <c r="K178" s="243"/>
      <c r="L178" s="243"/>
      <c r="M178" s="248"/>
      <c r="N178" s="249"/>
      <c r="O178" s="250"/>
      <c r="P178" s="250"/>
      <c r="Q178" s="250"/>
      <c r="R178" s="250"/>
      <c r="S178" s="250"/>
      <c r="T178" s="250"/>
      <c r="U178" s="250"/>
      <c r="V178" s="250"/>
      <c r="W178" s="250"/>
      <c r="X178" s="251"/>
      <c r="Y178" s="13"/>
      <c r="Z178" s="13"/>
      <c r="AA178" s="13"/>
      <c r="AB178" s="13"/>
      <c r="AC178" s="13"/>
      <c r="AD178" s="13"/>
      <c r="AE178" s="13"/>
      <c r="AT178" s="252" t="s">
        <v>157</v>
      </c>
      <c r="AU178" s="252" t="s">
        <v>87</v>
      </c>
      <c r="AV178" s="13" t="s">
        <v>87</v>
      </c>
      <c r="AW178" s="13" t="s">
        <v>5</v>
      </c>
      <c r="AX178" s="13" t="s">
        <v>77</v>
      </c>
      <c r="AY178" s="252" t="s">
        <v>144</v>
      </c>
    </row>
    <row r="179" s="14" customFormat="1">
      <c r="A179" s="14"/>
      <c r="B179" s="253"/>
      <c r="C179" s="254"/>
      <c r="D179" s="235" t="s">
        <v>157</v>
      </c>
      <c r="E179" s="255" t="s">
        <v>1</v>
      </c>
      <c r="F179" s="256" t="s">
        <v>159</v>
      </c>
      <c r="G179" s="254"/>
      <c r="H179" s="257">
        <v>6</v>
      </c>
      <c r="I179" s="258"/>
      <c r="J179" s="258"/>
      <c r="K179" s="254"/>
      <c r="L179" s="254"/>
      <c r="M179" s="259"/>
      <c r="N179" s="260"/>
      <c r="O179" s="261"/>
      <c r="P179" s="261"/>
      <c r="Q179" s="261"/>
      <c r="R179" s="261"/>
      <c r="S179" s="261"/>
      <c r="T179" s="261"/>
      <c r="U179" s="261"/>
      <c r="V179" s="261"/>
      <c r="W179" s="261"/>
      <c r="X179" s="262"/>
      <c r="Y179" s="14"/>
      <c r="Z179" s="14"/>
      <c r="AA179" s="14"/>
      <c r="AB179" s="14"/>
      <c r="AC179" s="14"/>
      <c r="AD179" s="14"/>
      <c r="AE179" s="14"/>
      <c r="AT179" s="263" t="s">
        <v>157</v>
      </c>
      <c r="AU179" s="263" t="s">
        <v>87</v>
      </c>
      <c r="AV179" s="14" t="s">
        <v>151</v>
      </c>
      <c r="AW179" s="14" t="s">
        <v>5</v>
      </c>
      <c r="AX179" s="14" t="s">
        <v>85</v>
      </c>
      <c r="AY179" s="263" t="s">
        <v>144</v>
      </c>
    </row>
    <row r="180" s="2" customFormat="1" ht="24.15" customHeight="1">
      <c r="A180" s="38"/>
      <c r="B180" s="39"/>
      <c r="C180" s="221" t="s">
        <v>221</v>
      </c>
      <c r="D180" s="221" t="s">
        <v>146</v>
      </c>
      <c r="E180" s="222" t="s">
        <v>235</v>
      </c>
      <c r="F180" s="223" t="s">
        <v>236</v>
      </c>
      <c r="G180" s="224" t="s">
        <v>180</v>
      </c>
      <c r="H180" s="225">
        <v>24</v>
      </c>
      <c r="I180" s="226"/>
      <c r="J180" s="226"/>
      <c r="K180" s="227">
        <f>ROUND(P180*H180,2)</f>
        <v>0</v>
      </c>
      <c r="L180" s="223" t="s">
        <v>150</v>
      </c>
      <c r="M180" s="44"/>
      <c r="N180" s="228" t="s">
        <v>1</v>
      </c>
      <c r="O180" s="229" t="s">
        <v>40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91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38"/>
      <c r="Z180" s="38"/>
      <c r="AA180" s="38"/>
      <c r="AB180" s="38"/>
      <c r="AC180" s="38"/>
      <c r="AD180" s="38"/>
      <c r="AE180" s="38"/>
      <c r="AR180" s="233" t="s">
        <v>151</v>
      </c>
      <c r="AT180" s="233" t="s">
        <v>146</v>
      </c>
      <c r="AU180" s="233" t="s">
        <v>87</v>
      </c>
      <c r="AY180" s="17" t="s">
        <v>144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7" t="s">
        <v>85</v>
      </c>
      <c r="BK180" s="234">
        <f>ROUND(P180*H180,2)</f>
        <v>0</v>
      </c>
      <c r="BL180" s="17" t="s">
        <v>151</v>
      </c>
      <c r="BM180" s="233" t="s">
        <v>848</v>
      </c>
    </row>
    <row r="181" s="2" customFormat="1">
      <c r="A181" s="38"/>
      <c r="B181" s="39"/>
      <c r="C181" s="40"/>
      <c r="D181" s="235" t="s">
        <v>153</v>
      </c>
      <c r="E181" s="40"/>
      <c r="F181" s="236" t="s">
        <v>236</v>
      </c>
      <c r="G181" s="40"/>
      <c r="H181" s="40"/>
      <c r="I181" s="237"/>
      <c r="J181" s="237"/>
      <c r="K181" s="40"/>
      <c r="L181" s="40"/>
      <c r="M181" s="44"/>
      <c r="N181" s="238"/>
      <c r="O181" s="239"/>
      <c r="P181" s="91"/>
      <c r="Q181" s="91"/>
      <c r="R181" s="91"/>
      <c r="S181" s="91"/>
      <c r="T181" s="91"/>
      <c r="U181" s="91"/>
      <c r="V181" s="91"/>
      <c r="W181" s="91"/>
      <c r="X181" s="92"/>
      <c r="Y181" s="38"/>
      <c r="Z181" s="38"/>
      <c r="AA181" s="38"/>
      <c r="AB181" s="38"/>
      <c r="AC181" s="38"/>
      <c r="AD181" s="38"/>
      <c r="AE181" s="38"/>
      <c r="AT181" s="17" t="s">
        <v>153</v>
      </c>
      <c r="AU181" s="17" t="s">
        <v>87</v>
      </c>
    </row>
    <row r="182" s="2" customFormat="1">
      <c r="A182" s="38"/>
      <c r="B182" s="39"/>
      <c r="C182" s="40"/>
      <c r="D182" s="240" t="s">
        <v>155</v>
      </c>
      <c r="E182" s="40"/>
      <c r="F182" s="241" t="s">
        <v>238</v>
      </c>
      <c r="G182" s="40"/>
      <c r="H182" s="40"/>
      <c r="I182" s="237"/>
      <c r="J182" s="237"/>
      <c r="K182" s="40"/>
      <c r="L182" s="40"/>
      <c r="M182" s="44"/>
      <c r="N182" s="238"/>
      <c r="O182" s="239"/>
      <c r="P182" s="91"/>
      <c r="Q182" s="91"/>
      <c r="R182" s="91"/>
      <c r="S182" s="91"/>
      <c r="T182" s="91"/>
      <c r="U182" s="91"/>
      <c r="V182" s="91"/>
      <c r="W182" s="91"/>
      <c r="X182" s="92"/>
      <c r="Y182" s="38"/>
      <c r="Z182" s="38"/>
      <c r="AA182" s="38"/>
      <c r="AB182" s="38"/>
      <c r="AC182" s="38"/>
      <c r="AD182" s="38"/>
      <c r="AE182" s="38"/>
      <c r="AT182" s="17" t="s">
        <v>155</v>
      </c>
      <c r="AU182" s="17" t="s">
        <v>87</v>
      </c>
    </row>
    <row r="183" s="13" customFormat="1">
      <c r="A183" s="13"/>
      <c r="B183" s="242"/>
      <c r="C183" s="243"/>
      <c r="D183" s="235" t="s">
        <v>157</v>
      </c>
      <c r="E183" s="244" t="s">
        <v>1</v>
      </c>
      <c r="F183" s="245" t="s">
        <v>845</v>
      </c>
      <c r="G183" s="243"/>
      <c r="H183" s="246">
        <v>24</v>
      </c>
      <c r="I183" s="247"/>
      <c r="J183" s="247"/>
      <c r="K183" s="243"/>
      <c r="L183" s="243"/>
      <c r="M183" s="248"/>
      <c r="N183" s="249"/>
      <c r="O183" s="250"/>
      <c r="P183" s="250"/>
      <c r="Q183" s="250"/>
      <c r="R183" s="250"/>
      <c r="S183" s="250"/>
      <c r="T183" s="250"/>
      <c r="U183" s="250"/>
      <c r="V183" s="250"/>
      <c r="W183" s="250"/>
      <c r="X183" s="251"/>
      <c r="Y183" s="13"/>
      <c r="Z183" s="13"/>
      <c r="AA183" s="13"/>
      <c r="AB183" s="13"/>
      <c r="AC183" s="13"/>
      <c r="AD183" s="13"/>
      <c r="AE183" s="13"/>
      <c r="AT183" s="252" t="s">
        <v>157</v>
      </c>
      <c r="AU183" s="252" t="s">
        <v>87</v>
      </c>
      <c r="AV183" s="13" t="s">
        <v>87</v>
      </c>
      <c r="AW183" s="13" t="s">
        <v>5</v>
      </c>
      <c r="AX183" s="13" t="s">
        <v>77</v>
      </c>
      <c r="AY183" s="252" t="s">
        <v>144</v>
      </c>
    </row>
    <row r="184" s="14" customFormat="1">
      <c r="A184" s="14"/>
      <c r="B184" s="253"/>
      <c r="C184" s="254"/>
      <c r="D184" s="235" t="s">
        <v>157</v>
      </c>
      <c r="E184" s="255" t="s">
        <v>1</v>
      </c>
      <c r="F184" s="256" t="s">
        <v>159</v>
      </c>
      <c r="G184" s="254"/>
      <c r="H184" s="257">
        <v>24</v>
      </c>
      <c r="I184" s="258"/>
      <c r="J184" s="258"/>
      <c r="K184" s="254"/>
      <c r="L184" s="254"/>
      <c r="M184" s="259"/>
      <c r="N184" s="260"/>
      <c r="O184" s="261"/>
      <c r="P184" s="261"/>
      <c r="Q184" s="261"/>
      <c r="R184" s="261"/>
      <c r="S184" s="261"/>
      <c r="T184" s="261"/>
      <c r="U184" s="261"/>
      <c r="V184" s="261"/>
      <c r="W184" s="261"/>
      <c r="X184" s="262"/>
      <c r="Y184" s="14"/>
      <c r="Z184" s="14"/>
      <c r="AA184" s="14"/>
      <c r="AB184" s="14"/>
      <c r="AC184" s="14"/>
      <c r="AD184" s="14"/>
      <c r="AE184" s="14"/>
      <c r="AT184" s="263" t="s">
        <v>157</v>
      </c>
      <c r="AU184" s="263" t="s">
        <v>87</v>
      </c>
      <c r="AV184" s="14" t="s">
        <v>151</v>
      </c>
      <c r="AW184" s="14" t="s">
        <v>5</v>
      </c>
      <c r="AX184" s="14" t="s">
        <v>85</v>
      </c>
      <c r="AY184" s="263" t="s">
        <v>144</v>
      </c>
    </row>
    <row r="185" s="2" customFormat="1" ht="24.15" customHeight="1">
      <c r="A185" s="38"/>
      <c r="B185" s="39"/>
      <c r="C185" s="221" t="s">
        <v>227</v>
      </c>
      <c r="D185" s="221" t="s">
        <v>146</v>
      </c>
      <c r="E185" s="222" t="s">
        <v>240</v>
      </c>
      <c r="F185" s="223" t="s">
        <v>241</v>
      </c>
      <c r="G185" s="224" t="s">
        <v>180</v>
      </c>
      <c r="H185" s="225">
        <v>6</v>
      </c>
      <c r="I185" s="226"/>
      <c r="J185" s="226"/>
      <c r="K185" s="227">
        <f>ROUND(P185*H185,2)</f>
        <v>0</v>
      </c>
      <c r="L185" s="223" t="s">
        <v>150</v>
      </c>
      <c r="M185" s="44"/>
      <c r="N185" s="228" t="s">
        <v>1</v>
      </c>
      <c r="O185" s="229" t="s">
        <v>40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91"/>
      <c r="T185" s="231">
        <f>S185*H185</f>
        <v>0</v>
      </c>
      <c r="U185" s="231">
        <v>0</v>
      </c>
      <c r="V185" s="231">
        <f>U185*H185</f>
        <v>0</v>
      </c>
      <c r="W185" s="231">
        <v>0</v>
      </c>
      <c r="X185" s="232">
        <f>W185*H185</f>
        <v>0</v>
      </c>
      <c r="Y185" s="38"/>
      <c r="Z185" s="38"/>
      <c r="AA185" s="38"/>
      <c r="AB185" s="38"/>
      <c r="AC185" s="38"/>
      <c r="AD185" s="38"/>
      <c r="AE185" s="38"/>
      <c r="AR185" s="233" t="s">
        <v>151</v>
      </c>
      <c r="AT185" s="233" t="s">
        <v>146</v>
      </c>
      <c r="AU185" s="233" t="s">
        <v>87</v>
      </c>
      <c r="AY185" s="17" t="s">
        <v>144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7" t="s">
        <v>85</v>
      </c>
      <c r="BK185" s="234">
        <f>ROUND(P185*H185,2)</f>
        <v>0</v>
      </c>
      <c r="BL185" s="17" t="s">
        <v>151</v>
      </c>
      <c r="BM185" s="233" t="s">
        <v>849</v>
      </c>
    </row>
    <row r="186" s="2" customFormat="1">
      <c r="A186" s="38"/>
      <c r="B186" s="39"/>
      <c r="C186" s="40"/>
      <c r="D186" s="235" t="s">
        <v>153</v>
      </c>
      <c r="E186" s="40"/>
      <c r="F186" s="236" t="s">
        <v>243</v>
      </c>
      <c r="G186" s="40"/>
      <c r="H186" s="40"/>
      <c r="I186" s="237"/>
      <c r="J186" s="237"/>
      <c r="K186" s="40"/>
      <c r="L186" s="40"/>
      <c r="M186" s="44"/>
      <c r="N186" s="238"/>
      <c r="O186" s="239"/>
      <c r="P186" s="91"/>
      <c r="Q186" s="91"/>
      <c r="R186" s="91"/>
      <c r="S186" s="91"/>
      <c r="T186" s="91"/>
      <c r="U186" s="91"/>
      <c r="V186" s="91"/>
      <c r="W186" s="91"/>
      <c r="X186" s="92"/>
      <c r="Y186" s="38"/>
      <c r="Z186" s="38"/>
      <c r="AA186" s="38"/>
      <c r="AB186" s="38"/>
      <c r="AC186" s="38"/>
      <c r="AD186" s="38"/>
      <c r="AE186" s="38"/>
      <c r="AT186" s="17" t="s">
        <v>153</v>
      </c>
      <c r="AU186" s="17" t="s">
        <v>87</v>
      </c>
    </row>
    <row r="187" s="2" customFormat="1">
      <c r="A187" s="38"/>
      <c r="B187" s="39"/>
      <c r="C187" s="40"/>
      <c r="D187" s="240" t="s">
        <v>155</v>
      </c>
      <c r="E187" s="40"/>
      <c r="F187" s="241" t="s">
        <v>244</v>
      </c>
      <c r="G187" s="40"/>
      <c r="H187" s="40"/>
      <c r="I187" s="237"/>
      <c r="J187" s="237"/>
      <c r="K187" s="40"/>
      <c r="L187" s="40"/>
      <c r="M187" s="44"/>
      <c r="N187" s="238"/>
      <c r="O187" s="239"/>
      <c r="P187" s="91"/>
      <c r="Q187" s="91"/>
      <c r="R187" s="91"/>
      <c r="S187" s="91"/>
      <c r="T187" s="91"/>
      <c r="U187" s="91"/>
      <c r="V187" s="91"/>
      <c r="W187" s="91"/>
      <c r="X187" s="92"/>
      <c r="Y187" s="38"/>
      <c r="Z187" s="38"/>
      <c r="AA187" s="38"/>
      <c r="AB187" s="38"/>
      <c r="AC187" s="38"/>
      <c r="AD187" s="38"/>
      <c r="AE187" s="38"/>
      <c r="AT187" s="17" t="s">
        <v>155</v>
      </c>
      <c r="AU187" s="17" t="s">
        <v>87</v>
      </c>
    </row>
    <row r="188" s="13" customFormat="1">
      <c r="A188" s="13"/>
      <c r="B188" s="242"/>
      <c r="C188" s="243"/>
      <c r="D188" s="235" t="s">
        <v>157</v>
      </c>
      <c r="E188" s="244" t="s">
        <v>1</v>
      </c>
      <c r="F188" s="245" t="s">
        <v>847</v>
      </c>
      <c r="G188" s="243"/>
      <c r="H188" s="246">
        <v>6</v>
      </c>
      <c r="I188" s="247"/>
      <c r="J188" s="247"/>
      <c r="K188" s="243"/>
      <c r="L188" s="243"/>
      <c r="M188" s="248"/>
      <c r="N188" s="249"/>
      <c r="O188" s="250"/>
      <c r="P188" s="250"/>
      <c r="Q188" s="250"/>
      <c r="R188" s="250"/>
      <c r="S188" s="250"/>
      <c r="T188" s="250"/>
      <c r="U188" s="250"/>
      <c r="V188" s="250"/>
      <c r="W188" s="250"/>
      <c r="X188" s="251"/>
      <c r="Y188" s="13"/>
      <c r="Z188" s="13"/>
      <c r="AA188" s="13"/>
      <c r="AB188" s="13"/>
      <c r="AC188" s="13"/>
      <c r="AD188" s="13"/>
      <c r="AE188" s="13"/>
      <c r="AT188" s="252" t="s">
        <v>157</v>
      </c>
      <c r="AU188" s="252" t="s">
        <v>87</v>
      </c>
      <c r="AV188" s="13" t="s">
        <v>87</v>
      </c>
      <c r="AW188" s="13" t="s">
        <v>5</v>
      </c>
      <c r="AX188" s="13" t="s">
        <v>77</v>
      </c>
      <c r="AY188" s="252" t="s">
        <v>144</v>
      </c>
    </row>
    <row r="189" s="14" customFormat="1">
      <c r="A189" s="14"/>
      <c r="B189" s="253"/>
      <c r="C189" s="254"/>
      <c r="D189" s="235" t="s">
        <v>157</v>
      </c>
      <c r="E189" s="255" t="s">
        <v>1</v>
      </c>
      <c r="F189" s="256" t="s">
        <v>159</v>
      </c>
      <c r="G189" s="254"/>
      <c r="H189" s="257">
        <v>6</v>
      </c>
      <c r="I189" s="258"/>
      <c r="J189" s="258"/>
      <c r="K189" s="254"/>
      <c r="L189" s="254"/>
      <c r="M189" s="259"/>
      <c r="N189" s="260"/>
      <c r="O189" s="261"/>
      <c r="P189" s="261"/>
      <c r="Q189" s="261"/>
      <c r="R189" s="261"/>
      <c r="S189" s="261"/>
      <c r="T189" s="261"/>
      <c r="U189" s="261"/>
      <c r="V189" s="261"/>
      <c r="W189" s="261"/>
      <c r="X189" s="262"/>
      <c r="Y189" s="14"/>
      <c r="Z189" s="14"/>
      <c r="AA189" s="14"/>
      <c r="AB189" s="14"/>
      <c r="AC189" s="14"/>
      <c r="AD189" s="14"/>
      <c r="AE189" s="14"/>
      <c r="AT189" s="263" t="s">
        <v>157</v>
      </c>
      <c r="AU189" s="263" t="s">
        <v>87</v>
      </c>
      <c r="AV189" s="14" t="s">
        <v>151</v>
      </c>
      <c r="AW189" s="14" t="s">
        <v>5</v>
      </c>
      <c r="AX189" s="14" t="s">
        <v>85</v>
      </c>
      <c r="AY189" s="263" t="s">
        <v>144</v>
      </c>
    </row>
    <row r="190" s="2" customFormat="1" ht="33" customHeight="1">
      <c r="A190" s="38"/>
      <c r="B190" s="39"/>
      <c r="C190" s="221" t="s">
        <v>234</v>
      </c>
      <c r="D190" s="221" t="s">
        <v>146</v>
      </c>
      <c r="E190" s="222" t="s">
        <v>245</v>
      </c>
      <c r="F190" s="223" t="s">
        <v>246</v>
      </c>
      <c r="G190" s="224" t="s">
        <v>216</v>
      </c>
      <c r="H190" s="225">
        <v>42.299999999999997</v>
      </c>
      <c r="I190" s="226"/>
      <c r="J190" s="226"/>
      <c r="K190" s="227">
        <f>ROUND(P190*H190,2)</f>
        <v>0</v>
      </c>
      <c r="L190" s="223" t="s">
        <v>150</v>
      </c>
      <c r="M190" s="44"/>
      <c r="N190" s="228" t="s">
        <v>1</v>
      </c>
      <c r="O190" s="229" t="s">
        <v>40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91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38"/>
      <c r="Z190" s="38"/>
      <c r="AA190" s="38"/>
      <c r="AB190" s="38"/>
      <c r="AC190" s="38"/>
      <c r="AD190" s="38"/>
      <c r="AE190" s="38"/>
      <c r="AR190" s="233" t="s">
        <v>151</v>
      </c>
      <c r="AT190" s="233" t="s">
        <v>146</v>
      </c>
      <c r="AU190" s="233" t="s">
        <v>87</v>
      </c>
      <c r="AY190" s="17" t="s">
        <v>144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7" t="s">
        <v>85</v>
      </c>
      <c r="BK190" s="234">
        <f>ROUND(P190*H190,2)</f>
        <v>0</v>
      </c>
      <c r="BL190" s="17" t="s">
        <v>151</v>
      </c>
      <c r="BM190" s="233" t="s">
        <v>850</v>
      </c>
    </row>
    <row r="191" s="2" customFormat="1">
      <c r="A191" s="38"/>
      <c r="B191" s="39"/>
      <c r="C191" s="40"/>
      <c r="D191" s="235" t="s">
        <v>153</v>
      </c>
      <c r="E191" s="40"/>
      <c r="F191" s="236" t="s">
        <v>248</v>
      </c>
      <c r="G191" s="40"/>
      <c r="H191" s="40"/>
      <c r="I191" s="237"/>
      <c r="J191" s="237"/>
      <c r="K191" s="40"/>
      <c r="L191" s="40"/>
      <c r="M191" s="44"/>
      <c r="N191" s="238"/>
      <c r="O191" s="239"/>
      <c r="P191" s="91"/>
      <c r="Q191" s="91"/>
      <c r="R191" s="91"/>
      <c r="S191" s="91"/>
      <c r="T191" s="91"/>
      <c r="U191" s="91"/>
      <c r="V191" s="91"/>
      <c r="W191" s="91"/>
      <c r="X191" s="92"/>
      <c r="Y191" s="38"/>
      <c r="Z191" s="38"/>
      <c r="AA191" s="38"/>
      <c r="AB191" s="38"/>
      <c r="AC191" s="38"/>
      <c r="AD191" s="38"/>
      <c r="AE191" s="38"/>
      <c r="AT191" s="17" t="s">
        <v>153</v>
      </c>
      <c r="AU191" s="17" t="s">
        <v>87</v>
      </c>
    </row>
    <row r="192" s="2" customFormat="1">
      <c r="A192" s="38"/>
      <c r="B192" s="39"/>
      <c r="C192" s="40"/>
      <c r="D192" s="240" t="s">
        <v>155</v>
      </c>
      <c r="E192" s="40"/>
      <c r="F192" s="241" t="s">
        <v>249</v>
      </c>
      <c r="G192" s="40"/>
      <c r="H192" s="40"/>
      <c r="I192" s="237"/>
      <c r="J192" s="237"/>
      <c r="K192" s="40"/>
      <c r="L192" s="40"/>
      <c r="M192" s="44"/>
      <c r="N192" s="238"/>
      <c r="O192" s="239"/>
      <c r="P192" s="91"/>
      <c r="Q192" s="91"/>
      <c r="R192" s="91"/>
      <c r="S192" s="91"/>
      <c r="T192" s="91"/>
      <c r="U192" s="91"/>
      <c r="V192" s="91"/>
      <c r="W192" s="91"/>
      <c r="X192" s="92"/>
      <c r="Y192" s="38"/>
      <c r="Z192" s="38"/>
      <c r="AA192" s="38"/>
      <c r="AB192" s="38"/>
      <c r="AC192" s="38"/>
      <c r="AD192" s="38"/>
      <c r="AE192" s="38"/>
      <c r="AT192" s="17" t="s">
        <v>155</v>
      </c>
      <c r="AU192" s="17" t="s">
        <v>87</v>
      </c>
    </row>
    <row r="193" s="13" customFormat="1">
      <c r="A193" s="13"/>
      <c r="B193" s="242"/>
      <c r="C193" s="243"/>
      <c r="D193" s="235" t="s">
        <v>157</v>
      </c>
      <c r="E193" s="244" t="s">
        <v>1</v>
      </c>
      <c r="F193" s="245" t="s">
        <v>851</v>
      </c>
      <c r="G193" s="243"/>
      <c r="H193" s="246">
        <v>27.199999999999999</v>
      </c>
      <c r="I193" s="247"/>
      <c r="J193" s="247"/>
      <c r="K193" s="243"/>
      <c r="L193" s="243"/>
      <c r="M193" s="248"/>
      <c r="N193" s="249"/>
      <c r="O193" s="250"/>
      <c r="P193" s="250"/>
      <c r="Q193" s="250"/>
      <c r="R193" s="250"/>
      <c r="S193" s="250"/>
      <c r="T193" s="250"/>
      <c r="U193" s="250"/>
      <c r="V193" s="250"/>
      <c r="W193" s="250"/>
      <c r="X193" s="251"/>
      <c r="Y193" s="13"/>
      <c r="Z193" s="13"/>
      <c r="AA193" s="13"/>
      <c r="AB193" s="13"/>
      <c r="AC193" s="13"/>
      <c r="AD193" s="13"/>
      <c r="AE193" s="13"/>
      <c r="AT193" s="252" t="s">
        <v>157</v>
      </c>
      <c r="AU193" s="252" t="s">
        <v>87</v>
      </c>
      <c r="AV193" s="13" t="s">
        <v>87</v>
      </c>
      <c r="AW193" s="13" t="s">
        <v>5</v>
      </c>
      <c r="AX193" s="13" t="s">
        <v>77</v>
      </c>
      <c r="AY193" s="252" t="s">
        <v>144</v>
      </c>
    </row>
    <row r="194" s="13" customFormat="1">
      <c r="A194" s="13"/>
      <c r="B194" s="242"/>
      <c r="C194" s="243"/>
      <c r="D194" s="235" t="s">
        <v>157</v>
      </c>
      <c r="E194" s="244" t="s">
        <v>1</v>
      </c>
      <c r="F194" s="245" t="s">
        <v>852</v>
      </c>
      <c r="G194" s="243"/>
      <c r="H194" s="246">
        <v>15.1</v>
      </c>
      <c r="I194" s="247"/>
      <c r="J194" s="247"/>
      <c r="K194" s="243"/>
      <c r="L194" s="243"/>
      <c r="M194" s="248"/>
      <c r="N194" s="249"/>
      <c r="O194" s="250"/>
      <c r="P194" s="250"/>
      <c r="Q194" s="250"/>
      <c r="R194" s="250"/>
      <c r="S194" s="250"/>
      <c r="T194" s="250"/>
      <c r="U194" s="250"/>
      <c r="V194" s="250"/>
      <c r="W194" s="250"/>
      <c r="X194" s="251"/>
      <c r="Y194" s="13"/>
      <c r="Z194" s="13"/>
      <c r="AA194" s="13"/>
      <c r="AB194" s="13"/>
      <c r="AC194" s="13"/>
      <c r="AD194" s="13"/>
      <c r="AE194" s="13"/>
      <c r="AT194" s="252" t="s">
        <v>157</v>
      </c>
      <c r="AU194" s="252" t="s">
        <v>87</v>
      </c>
      <c r="AV194" s="13" t="s">
        <v>87</v>
      </c>
      <c r="AW194" s="13" t="s">
        <v>5</v>
      </c>
      <c r="AX194" s="13" t="s">
        <v>77</v>
      </c>
      <c r="AY194" s="252" t="s">
        <v>144</v>
      </c>
    </row>
    <row r="195" s="14" customFormat="1">
      <c r="A195" s="14"/>
      <c r="B195" s="253"/>
      <c r="C195" s="254"/>
      <c r="D195" s="235" t="s">
        <v>157</v>
      </c>
      <c r="E195" s="255" t="s">
        <v>1</v>
      </c>
      <c r="F195" s="256" t="s">
        <v>159</v>
      </c>
      <c r="G195" s="254"/>
      <c r="H195" s="257">
        <v>42.299999999999997</v>
      </c>
      <c r="I195" s="258"/>
      <c r="J195" s="258"/>
      <c r="K195" s="254"/>
      <c r="L195" s="254"/>
      <c r="M195" s="259"/>
      <c r="N195" s="260"/>
      <c r="O195" s="261"/>
      <c r="P195" s="261"/>
      <c r="Q195" s="261"/>
      <c r="R195" s="261"/>
      <c r="S195" s="261"/>
      <c r="T195" s="261"/>
      <c r="U195" s="261"/>
      <c r="V195" s="261"/>
      <c r="W195" s="261"/>
      <c r="X195" s="262"/>
      <c r="Y195" s="14"/>
      <c r="Z195" s="14"/>
      <c r="AA195" s="14"/>
      <c r="AB195" s="14"/>
      <c r="AC195" s="14"/>
      <c r="AD195" s="14"/>
      <c r="AE195" s="14"/>
      <c r="AT195" s="263" t="s">
        <v>157</v>
      </c>
      <c r="AU195" s="263" t="s">
        <v>87</v>
      </c>
      <c r="AV195" s="14" t="s">
        <v>151</v>
      </c>
      <c r="AW195" s="14" t="s">
        <v>5</v>
      </c>
      <c r="AX195" s="14" t="s">
        <v>85</v>
      </c>
      <c r="AY195" s="263" t="s">
        <v>144</v>
      </c>
    </row>
    <row r="196" s="2" customFormat="1" ht="33" customHeight="1">
      <c r="A196" s="38"/>
      <c r="B196" s="39"/>
      <c r="C196" s="221" t="s">
        <v>239</v>
      </c>
      <c r="D196" s="221" t="s">
        <v>146</v>
      </c>
      <c r="E196" s="222" t="s">
        <v>255</v>
      </c>
      <c r="F196" s="223" t="s">
        <v>256</v>
      </c>
      <c r="G196" s="224" t="s">
        <v>216</v>
      </c>
      <c r="H196" s="225">
        <v>12.1</v>
      </c>
      <c r="I196" s="226"/>
      <c r="J196" s="226"/>
      <c r="K196" s="227">
        <f>ROUND(P196*H196,2)</f>
        <v>0</v>
      </c>
      <c r="L196" s="223" t="s">
        <v>150</v>
      </c>
      <c r="M196" s="44"/>
      <c r="N196" s="228" t="s">
        <v>1</v>
      </c>
      <c r="O196" s="229" t="s">
        <v>40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91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38"/>
      <c r="Z196" s="38"/>
      <c r="AA196" s="38"/>
      <c r="AB196" s="38"/>
      <c r="AC196" s="38"/>
      <c r="AD196" s="38"/>
      <c r="AE196" s="38"/>
      <c r="AR196" s="233" t="s">
        <v>151</v>
      </c>
      <c r="AT196" s="233" t="s">
        <v>146</v>
      </c>
      <c r="AU196" s="233" t="s">
        <v>87</v>
      </c>
      <c r="AY196" s="17" t="s">
        <v>144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7" t="s">
        <v>85</v>
      </c>
      <c r="BK196" s="234">
        <f>ROUND(P196*H196,2)</f>
        <v>0</v>
      </c>
      <c r="BL196" s="17" t="s">
        <v>151</v>
      </c>
      <c r="BM196" s="233" t="s">
        <v>853</v>
      </c>
    </row>
    <row r="197" s="2" customFormat="1">
      <c r="A197" s="38"/>
      <c r="B197" s="39"/>
      <c r="C197" s="40"/>
      <c r="D197" s="235" t="s">
        <v>153</v>
      </c>
      <c r="E197" s="40"/>
      <c r="F197" s="236" t="s">
        <v>258</v>
      </c>
      <c r="G197" s="40"/>
      <c r="H197" s="40"/>
      <c r="I197" s="237"/>
      <c r="J197" s="237"/>
      <c r="K197" s="40"/>
      <c r="L197" s="40"/>
      <c r="M197" s="44"/>
      <c r="N197" s="238"/>
      <c r="O197" s="239"/>
      <c r="P197" s="91"/>
      <c r="Q197" s="91"/>
      <c r="R197" s="91"/>
      <c r="S197" s="91"/>
      <c r="T197" s="91"/>
      <c r="U197" s="91"/>
      <c r="V197" s="91"/>
      <c r="W197" s="91"/>
      <c r="X197" s="92"/>
      <c r="Y197" s="38"/>
      <c r="Z197" s="38"/>
      <c r="AA197" s="38"/>
      <c r="AB197" s="38"/>
      <c r="AC197" s="38"/>
      <c r="AD197" s="38"/>
      <c r="AE197" s="38"/>
      <c r="AT197" s="17" t="s">
        <v>153</v>
      </c>
      <c r="AU197" s="17" t="s">
        <v>87</v>
      </c>
    </row>
    <row r="198" s="2" customFormat="1">
      <c r="A198" s="38"/>
      <c r="B198" s="39"/>
      <c r="C198" s="40"/>
      <c r="D198" s="240" t="s">
        <v>155</v>
      </c>
      <c r="E198" s="40"/>
      <c r="F198" s="241" t="s">
        <v>259</v>
      </c>
      <c r="G198" s="40"/>
      <c r="H198" s="40"/>
      <c r="I198" s="237"/>
      <c r="J198" s="237"/>
      <c r="K198" s="40"/>
      <c r="L198" s="40"/>
      <c r="M198" s="44"/>
      <c r="N198" s="238"/>
      <c r="O198" s="239"/>
      <c r="P198" s="91"/>
      <c r="Q198" s="91"/>
      <c r="R198" s="91"/>
      <c r="S198" s="91"/>
      <c r="T198" s="91"/>
      <c r="U198" s="91"/>
      <c r="V198" s="91"/>
      <c r="W198" s="91"/>
      <c r="X198" s="92"/>
      <c r="Y198" s="38"/>
      <c r="Z198" s="38"/>
      <c r="AA198" s="38"/>
      <c r="AB198" s="38"/>
      <c r="AC198" s="38"/>
      <c r="AD198" s="38"/>
      <c r="AE198" s="38"/>
      <c r="AT198" s="17" t="s">
        <v>155</v>
      </c>
      <c r="AU198" s="17" t="s">
        <v>87</v>
      </c>
    </row>
    <row r="199" s="13" customFormat="1">
      <c r="A199" s="13"/>
      <c r="B199" s="242"/>
      <c r="C199" s="243"/>
      <c r="D199" s="235" t="s">
        <v>157</v>
      </c>
      <c r="E199" s="244" t="s">
        <v>1</v>
      </c>
      <c r="F199" s="245" t="s">
        <v>854</v>
      </c>
      <c r="G199" s="243"/>
      <c r="H199" s="246">
        <v>12.1</v>
      </c>
      <c r="I199" s="247"/>
      <c r="J199" s="247"/>
      <c r="K199" s="243"/>
      <c r="L199" s="243"/>
      <c r="M199" s="248"/>
      <c r="N199" s="249"/>
      <c r="O199" s="250"/>
      <c r="P199" s="250"/>
      <c r="Q199" s="250"/>
      <c r="R199" s="250"/>
      <c r="S199" s="250"/>
      <c r="T199" s="250"/>
      <c r="U199" s="250"/>
      <c r="V199" s="250"/>
      <c r="W199" s="250"/>
      <c r="X199" s="251"/>
      <c r="Y199" s="13"/>
      <c r="Z199" s="13"/>
      <c r="AA199" s="13"/>
      <c r="AB199" s="13"/>
      <c r="AC199" s="13"/>
      <c r="AD199" s="13"/>
      <c r="AE199" s="13"/>
      <c r="AT199" s="252" t="s">
        <v>157</v>
      </c>
      <c r="AU199" s="252" t="s">
        <v>87</v>
      </c>
      <c r="AV199" s="13" t="s">
        <v>87</v>
      </c>
      <c r="AW199" s="13" t="s">
        <v>5</v>
      </c>
      <c r="AX199" s="13" t="s">
        <v>77</v>
      </c>
      <c r="AY199" s="252" t="s">
        <v>144</v>
      </c>
    </row>
    <row r="200" s="14" customFormat="1">
      <c r="A200" s="14"/>
      <c r="B200" s="253"/>
      <c r="C200" s="254"/>
      <c r="D200" s="235" t="s">
        <v>157</v>
      </c>
      <c r="E200" s="255" t="s">
        <v>1</v>
      </c>
      <c r="F200" s="256" t="s">
        <v>159</v>
      </c>
      <c r="G200" s="254"/>
      <c r="H200" s="257">
        <v>12.1</v>
      </c>
      <c r="I200" s="258"/>
      <c r="J200" s="258"/>
      <c r="K200" s="254"/>
      <c r="L200" s="254"/>
      <c r="M200" s="259"/>
      <c r="N200" s="260"/>
      <c r="O200" s="261"/>
      <c r="P200" s="261"/>
      <c r="Q200" s="261"/>
      <c r="R200" s="261"/>
      <c r="S200" s="261"/>
      <c r="T200" s="261"/>
      <c r="U200" s="261"/>
      <c r="V200" s="261"/>
      <c r="W200" s="261"/>
      <c r="X200" s="262"/>
      <c r="Y200" s="14"/>
      <c r="Z200" s="14"/>
      <c r="AA200" s="14"/>
      <c r="AB200" s="14"/>
      <c r="AC200" s="14"/>
      <c r="AD200" s="14"/>
      <c r="AE200" s="14"/>
      <c r="AT200" s="263" t="s">
        <v>157</v>
      </c>
      <c r="AU200" s="263" t="s">
        <v>87</v>
      </c>
      <c r="AV200" s="14" t="s">
        <v>151</v>
      </c>
      <c r="AW200" s="14" t="s">
        <v>5</v>
      </c>
      <c r="AX200" s="14" t="s">
        <v>85</v>
      </c>
      <c r="AY200" s="263" t="s">
        <v>144</v>
      </c>
    </row>
    <row r="201" s="2" customFormat="1" ht="37.8" customHeight="1">
      <c r="A201" s="38"/>
      <c r="B201" s="39"/>
      <c r="C201" s="221" t="s">
        <v>9</v>
      </c>
      <c r="D201" s="221" t="s">
        <v>146</v>
      </c>
      <c r="E201" s="222" t="s">
        <v>262</v>
      </c>
      <c r="F201" s="223" t="s">
        <v>263</v>
      </c>
      <c r="G201" s="224" t="s">
        <v>216</v>
      </c>
      <c r="H201" s="225">
        <v>121</v>
      </c>
      <c r="I201" s="226"/>
      <c r="J201" s="226"/>
      <c r="K201" s="227">
        <f>ROUND(P201*H201,2)</f>
        <v>0</v>
      </c>
      <c r="L201" s="223" t="s">
        <v>150</v>
      </c>
      <c r="M201" s="44"/>
      <c r="N201" s="228" t="s">
        <v>1</v>
      </c>
      <c r="O201" s="229" t="s">
        <v>40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91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38"/>
      <c r="Z201" s="38"/>
      <c r="AA201" s="38"/>
      <c r="AB201" s="38"/>
      <c r="AC201" s="38"/>
      <c r="AD201" s="38"/>
      <c r="AE201" s="38"/>
      <c r="AR201" s="233" t="s">
        <v>151</v>
      </c>
      <c r="AT201" s="233" t="s">
        <v>146</v>
      </c>
      <c r="AU201" s="233" t="s">
        <v>87</v>
      </c>
      <c r="AY201" s="17" t="s">
        <v>144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7" t="s">
        <v>85</v>
      </c>
      <c r="BK201" s="234">
        <f>ROUND(P201*H201,2)</f>
        <v>0</v>
      </c>
      <c r="BL201" s="17" t="s">
        <v>151</v>
      </c>
      <c r="BM201" s="233" t="s">
        <v>855</v>
      </c>
    </row>
    <row r="202" s="2" customFormat="1">
      <c r="A202" s="38"/>
      <c r="B202" s="39"/>
      <c r="C202" s="40"/>
      <c r="D202" s="235" t="s">
        <v>153</v>
      </c>
      <c r="E202" s="40"/>
      <c r="F202" s="236" t="s">
        <v>265</v>
      </c>
      <c r="G202" s="40"/>
      <c r="H202" s="40"/>
      <c r="I202" s="237"/>
      <c r="J202" s="237"/>
      <c r="K202" s="40"/>
      <c r="L202" s="40"/>
      <c r="M202" s="44"/>
      <c r="N202" s="238"/>
      <c r="O202" s="239"/>
      <c r="P202" s="91"/>
      <c r="Q202" s="91"/>
      <c r="R202" s="91"/>
      <c r="S202" s="91"/>
      <c r="T202" s="91"/>
      <c r="U202" s="91"/>
      <c r="V202" s="91"/>
      <c r="W202" s="91"/>
      <c r="X202" s="92"/>
      <c r="Y202" s="38"/>
      <c r="Z202" s="38"/>
      <c r="AA202" s="38"/>
      <c r="AB202" s="38"/>
      <c r="AC202" s="38"/>
      <c r="AD202" s="38"/>
      <c r="AE202" s="38"/>
      <c r="AT202" s="17" t="s">
        <v>153</v>
      </c>
      <c r="AU202" s="17" t="s">
        <v>87</v>
      </c>
    </row>
    <row r="203" s="2" customFormat="1">
      <c r="A203" s="38"/>
      <c r="B203" s="39"/>
      <c r="C203" s="40"/>
      <c r="D203" s="240" t="s">
        <v>155</v>
      </c>
      <c r="E203" s="40"/>
      <c r="F203" s="241" t="s">
        <v>266</v>
      </c>
      <c r="G203" s="40"/>
      <c r="H203" s="40"/>
      <c r="I203" s="237"/>
      <c r="J203" s="237"/>
      <c r="K203" s="40"/>
      <c r="L203" s="40"/>
      <c r="M203" s="44"/>
      <c r="N203" s="238"/>
      <c r="O203" s="239"/>
      <c r="P203" s="91"/>
      <c r="Q203" s="91"/>
      <c r="R203" s="91"/>
      <c r="S203" s="91"/>
      <c r="T203" s="91"/>
      <c r="U203" s="91"/>
      <c r="V203" s="91"/>
      <c r="W203" s="91"/>
      <c r="X203" s="92"/>
      <c r="Y203" s="38"/>
      <c r="Z203" s="38"/>
      <c r="AA203" s="38"/>
      <c r="AB203" s="38"/>
      <c r="AC203" s="38"/>
      <c r="AD203" s="38"/>
      <c r="AE203" s="38"/>
      <c r="AT203" s="17" t="s">
        <v>155</v>
      </c>
      <c r="AU203" s="17" t="s">
        <v>87</v>
      </c>
    </row>
    <row r="204" s="13" customFormat="1">
      <c r="A204" s="13"/>
      <c r="B204" s="242"/>
      <c r="C204" s="243"/>
      <c r="D204" s="235" t="s">
        <v>157</v>
      </c>
      <c r="E204" s="244" t="s">
        <v>1</v>
      </c>
      <c r="F204" s="245" t="s">
        <v>856</v>
      </c>
      <c r="G204" s="243"/>
      <c r="H204" s="246">
        <v>121</v>
      </c>
      <c r="I204" s="247"/>
      <c r="J204" s="247"/>
      <c r="K204" s="243"/>
      <c r="L204" s="243"/>
      <c r="M204" s="248"/>
      <c r="N204" s="249"/>
      <c r="O204" s="250"/>
      <c r="P204" s="250"/>
      <c r="Q204" s="250"/>
      <c r="R204" s="250"/>
      <c r="S204" s="250"/>
      <c r="T204" s="250"/>
      <c r="U204" s="250"/>
      <c r="V204" s="250"/>
      <c r="W204" s="250"/>
      <c r="X204" s="251"/>
      <c r="Y204" s="13"/>
      <c r="Z204" s="13"/>
      <c r="AA204" s="13"/>
      <c r="AB204" s="13"/>
      <c r="AC204" s="13"/>
      <c r="AD204" s="13"/>
      <c r="AE204" s="13"/>
      <c r="AT204" s="252" t="s">
        <v>157</v>
      </c>
      <c r="AU204" s="252" t="s">
        <v>87</v>
      </c>
      <c r="AV204" s="13" t="s">
        <v>87</v>
      </c>
      <c r="AW204" s="13" t="s">
        <v>5</v>
      </c>
      <c r="AX204" s="13" t="s">
        <v>77</v>
      </c>
      <c r="AY204" s="252" t="s">
        <v>144</v>
      </c>
    </row>
    <row r="205" s="14" customFormat="1">
      <c r="A205" s="14"/>
      <c r="B205" s="253"/>
      <c r="C205" s="254"/>
      <c r="D205" s="235" t="s">
        <v>157</v>
      </c>
      <c r="E205" s="255" t="s">
        <v>1</v>
      </c>
      <c r="F205" s="256" t="s">
        <v>159</v>
      </c>
      <c r="G205" s="254"/>
      <c r="H205" s="257">
        <v>121</v>
      </c>
      <c r="I205" s="258"/>
      <c r="J205" s="258"/>
      <c r="K205" s="254"/>
      <c r="L205" s="254"/>
      <c r="M205" s="259"/>
      <c r="N205" s="260"/>
      <c r="O205" s="261"/>
      <c r="P205" s="261"/>
      <c r="Q205" s="261"/>
      <c r="R205" s="261"/>
      <c r="S205" s="261"/>
      <c r="T205" s="261"/>
      <c r="U205" s="261"/>
      <c r="V205" s="261"/>
      <c r="W205" s="261"/>
      <c r="X205" s="262"/>
      <c r="Y205" s="14"/>
      <c r="Z205" s="14"/>
      <c r="AA205" s="14"/>
      <c r="AB205" s="14"/>
      <c r="AC205" s="14"/>
      <c r="AD205" s="14"/>
      <c r="AE205" s="14"/>
      <c r="AT205" s="263" t="s">
        <v>157</v>
      </c>
      <c r="AU205" s="263" t="s">
        <v>87</v>
      </c>
      <c r="AV205" s="14" t="s">
        <v>151</v>
      </c>
      <c r="AW205" s="14" t="s">
        <v>5</v>
      </c>
      <c r="AX205" s="14" t="s">
        <v>85</v>
      </c>
      <c r="AY205" s="263" t="s">
        <v>144</v>
      </c>
    </row>
    <row r="206" s="2" customFormat="1" ht="16.5" customHeight="1">
      <c r="A206" s="38"/>
      <c r="B206" s="39"/>
      <c r="C206" s="221" t="s">
        <v>254</v>
      </c>
      <c r="D206" s="221" t="s">
        <v>146</v>
      </c>
      <c r="E206" s="222" t="s">
        <v>857</v>
      </c>
      <c r="F206" s="223" t="s">
        <v>858</v>
      </c>
      <c r="G206" s="224" t="s">
        <v>216</v>
      </c>
      <c r="H206" s="225">
        <v>12.1</v>
      </c>
      <c r="I206" s="226"/>
      <c r="J206" s="226"/>
      <c r="K206" s="227">
        <f>ROUND(P206*H206,2)</f>
        <v>0</v>
      </c>
      <c r="L206" s="223" t="s">
        <v>1</v>
      </c>
      <c r="M206" s="44"/>
      <c r="N206" s="228" t="s">
        <v>1</v>
      </c>
      <c r="O206" s="229" t="s">
        <v>40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91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38"/>
      <c r="Z206" s="38"/>
      <c r="AA206" s="38"/>
      <c r="AB206" s="38"/>
      <c r="AC206" s="38"/>
      <c r="AD206" s="38"/>
      <c r="AE206" s="38"/>
      <c r="AR206" s="233" t="s">
        <v>151</v>
      </c>
      <c r="AT206" s="233" t="s">
        <v>146</v>
      </c>
      <c r="AU206" s="233" t="s">
        <v>87</v>
      </c>
      <c r="AY206" s="17" t="s">
        <v>144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7" t="s">
        <v>85</v>
      </c>
      <c r="BK206" s="234">
        <f>ROUND(P206*H206,2)</f>
        <v>0</v>
      </c>
      <c r="BL206" s="17" t="s">
        <v>151</v>
      </c>
      <c r="BM206" s="233" t="s">
        <v>859</v>
      </c>
    </row>
    <row r="207" s="2" customFormat="1">
      <c r="A207" s="38"/>
      <c r="B207" s="39"/>
      <c r="C207" s="40"/>
      <c r="D207" s="235" t="s">
        <v>153</v>
      </c>
      <c r="E207" s="40"/>
      <c r="F207" s="236" t="s">
        <v>860</v>
      </c>
      <c r="G207" s="40"/>
      <c r="H207" s="40"/>
      <c r="I207" s="237"/>
      <c r="J207" s="237"/>
      <c r="K207" s="40"/>
      <c r="L207" s="40"/>
      <c r="M207" s="44"/>
      <c r="N207" s="238"/>
      <c r="O207" s="239"/>
      <c r="P207" s="91"/>
      <c r="Q207" s="91"/>
      <c r="R207" s="91"/>
      <c r="S207" s="91"/>
      <c r="T207" s="91"/>
      <c r="U207" s="91"/>
      <c r="V207" s="91"/>
      <c r="W207" s="91"/>
      <c r="X207" s="92"/>
      <c r="Y207" s="38"/>
      <c r="Z207" s="38"/>
      <c r="AA207" s="38"/>
      <c r="AB207" s="38"/>
      <c r="AC207" s="38"/>
      <c r="AD207" s="38"/>
      <c r="AE207" s="38"/>
      <c r="AT207" s="17" t="s">
        <v>153</v>
      </c>
      <c r="AU207" s="17" t="s">
        <v>87</v>
      </c>
    </row>
    <row r="208" s="13" customFormat="1">
      <c r="A208" s="13"/>
      <c r="B208" s="242"/>
      <c r="C208" s="243"/>
      <c r="D208" s="235" t="s">
        <v>157</v>
      </c>
      <c r="E208" s="244" t="s">
        <v>1</v>
      </c>
      <c r="F208" s="245" t="s">
        <v>854</v>
      </c>
      <c r="G208" s="243"/>
      <c r="H208" s="246">
        <v>12.1</v>
      </c>
      <c r="I208" s="247"/>
      <c r="J208" s="247"/>
      <c r="K208" s="243"/>
      <c r="L208" s="243"/>
      <c r="M208" s="248"/>
      <c r="N208" s="249"/>
      <c r="O208" s="250"/>
      <c r="P208" s="250"/>
      <c r="Q208" s="250"/>
      <c r="R208" s="250"/>
      <c r="S208" s="250"/>
      <c r="T208" s="250"/>
      <c r="U208" s="250"/>
      <c r="V208" s="250"/>
      <c r="W208" s="250"/>
      <c r="X208" s="251"/>
      <c r="Y208" s="13"/>
      <c r="Z208" s="13"/>
      <c r="AA208" s="13"/>
      <c r="AB208" s="13"/>
      <c r="AC208" s="13"/>
      <c r="AD208" s="13"/>
      <c r="AE208" s="13"/>
      <c r="AT208" s="252" t="s">
        <v>157</v>
      </c>
      <c r="AU208" s="252" t="s">
        <v>87</v>
      </c>
      <c r="AV208" s="13" t="s">
        <v>87</v>
      </c>
      <c r="AW208" s="13" t="s">
        <v>5</v>
      </c>
      <c r="AX208" s="13" t="s">
        <v>77</v>
      </c>
      <c r="AY208" s="252" t="s">
        <v>144</v>
      </c>
    </row>
    <row r="209" s="14" customFormat="1">
      <c r="A209" s="14"/>
      <c r="B209" s="253"/>
      <c r="C209" s="254"/>
      <c r="D209" s="235" t="s">
        <v>157</v>
      </c>
      <c r="E209" s="255" t="s">
        <v>1</v>
      </c>
      <c r="F209" s="256" t="s">
        <v>159</v>
      </c>
      <c r="G209" s="254"/>
      <c r="H209" s="257">
        <v>12.1</v>
      </c>
      <c r="I209" s="258"/>
      <c r="J209" s="258"/>
      <c r="K209" s="254"/>
      <c r="L209" s="254"/>
      <c r="M209" s="259"/>
      <c r="N209" s="260"/>
      <c r="O209" s="261"/>
      <c r="P209" s="261"/>
      <c r="Q209" s="261"/>
      <c r="R209" s="261"/>
      <c r="S209" s="261"/>
      <c r="T209" s="261"/>
      <c r="U209" s="261"/>
      <c r="V209" s="261"/>
      <c r="W209" s="261"/>
      <c r="X209" s="262"/>
      <c r="Y209" s="14"/>
      <c r="Z209" s="14"/>
      <c r="AA209" s="14"/>
      <c r="AB209" s="14"/>
      <c r="AC209" s="14"/>
      <c r="AD209" s="14"/>
      <c r="AE209" s="14"/>
      <c r="AT209" s="263" t="s">
        <v>157</v>
      </c>
      <c r="AU209" s="263" t="s">
        <v>87</v>
      </c>
      <c r="AV209" s="14" t="s">
        <v>151</v>
      </c>
      <c r="AW209" s="14" t="s">
        <v>5</v>
      </c>
      <c r="AX209" s="14" t="s">
        <v>85</v>
      </c>
      <c r="AY209" s="263" t="s">
        <v>144</v>
      </c>
    </row>
    <row r="210" s="2" customFormat="1" ht="24.15" customHeight="1">
      <c r="A210" s="38"/>
      <c r="B210" s="39"/>
      <c r="C210" s="221" t="s">
        <v>261</v>
      </c>
      <c r="D210" s="221" t="s">
        <v>146</v>
      </c>
      <c r="E210" s="222" t="s">
        <v>861</v>
      </c>
      <c r="F210" s="223" t="s">
        <v>862</v>
      </c>
      <c r="G210" s="224" t="s">
        <v>216</v>
      </c>
      <c r="H210" s="225">
        <v>27.199999999999999</v>
      </c>
      <c r="I210" s="226"/>
      <c r="J210" s="226"/>
      <c r="K210" s="227">
        <f>ROUND(P210*H210,2)</f>
        <v>0</v>
      </c>
      <c r="L210" s="223" t="s">
        <v>1</v>
      </c>
      <c r="M210" s="44"/>
      <c r="N210" s="228" t="s">
        <v>1</v>
      </c>
      <c r="O210" s="229" t="s">
        <v>40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91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38"/>
      <c r="Z210" s="38"/>
      <c r="AA210" s="38"/>
      <c r="AB210" s="38"/>
      <c r="AC210" s="38"/>
      <c r="AD210" s="38"/>
      <c r="AE210" s="38"/>
      <c r="AR210" s="233" t="s">
        <v>151</v>
      </c>
      <c r="AT210" s="233" t="s">
        <v>146</v>
      </c>
      <c r="AU210" s="233" t="s">
        <v>87</v>
      </c>
      <c r="AY210" s="17" t="s">
        <v>144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7" t="s">
        <v>85</v>
      </c>
      <c r="BK210" s="234">
        <f>ROUND(P210*H210,2)</f>
        <v>0</v>
      </c>
      <c r="BL210" s="17" t="s">
        <v>151</v>
      </c>
      <c r="BM210" s="233" t="s">
        <v>863</v>
      </c>
    </row>
    <row r="211" s="2" customFormat="1">
      <c r="A211" s="38"/>
      <c r="B211" s="39"/>
      <c r="C211" s="40"/>
      <c r="D211" s="235" t="s">
        <v>153</v>
      </c>
      <c r="E211" s="40"/>
      <c r="F211" s="236" t="s">
        <v>862</v>
      </c>
      <c r="G211" s="40"/>
      <c r="H211" s="40"/>
      <c r="I211" s="237"/>
      <c r="J211" s="237"/>
      <c r="K211" s="40"/>
      <c r="L211" s="40"/>
      <c r="M211" s="44"/>
      <c r="N211" s="238"/>
      <c r="O211" s="239"/>
      <c r="P211" s="91"/>
      <c r="Q211" s="91"/>
      <c r="R211" s="91"/>
      <c r="S211" s="91"/>
      <c r="T211" s="91"/>
      <c r="U211" s="91"/>
      <c r="V211" s="91"/>
      <c r="W211" s="91"/>
      <c r="X211" s="92"/>
      <c r="Y211" s="38"/>
      <c r="Z211" s="38"/>
      <c r="AA211" s="38"/>
      <c r="AB211" s="38"/>
      <c r="AC211" s="38"/>
      <c r="AD211" s="38"/>
      <c r="AE211" s="38"/>
      <c r="AT211" s="17" t="s">
        <v>153</v>
      </c>
      <c r="AU211" s="17" t="s">
        <v>87</v>
      </c>
    </row>
    <row r="212" s="13" customFormat="1">
      <c r="A212" s="13"/>
      <c r="B212" s="242"/>
      <c r="C212" s="243"/>
      <c r="D212" s="235" t="s">
        <v>157</v>
      </c>
      <c r="E212" s="244" t="s">
        <v>1</v>
      </c>
      <c r="F212" s="245" t="s">
        <v>852</v>
      </c>
      <c r="G212" s="243"/>
      <c r="H212" s="246">
        <v>15.1</v>
      </c>
      <c r="I212" s="247"/>
      <c r="J212" s="247"/>
      <c r="K212" s="243"/>
      <c r="L212" s="243"/>
      <c r="M212" s="248"/>
      <c r="N212" s="249"/>
      <c r="O212" s="250"/>
      <c r="P212" s="250"/>
      <c r="Q212" s="250"/>
      <c r="R212" s="250"/>
      <c r="S212" s="250"/>
      <c r="T212" s="250"/>
      <c r="U212" s="250"/>
      <c r="V212" s="250"/>
      <c r="W212" s="250"/>
      <c r="X212" s="251"/>
      <c r="Y212" s="13"/>
      <c r="Z212" s="13"/>
      <c r="AA212" s="13"/>
      <c r="AB212" s="13"/>
      <c r="AC212" s="13"/>
      <c r="AD212" s="13"/>
      <c r="AE212" s="13"/>
      <c r="AT212" s="252" t="s">
        <v>157</v>
      </c>
      <c r="AU212" s="252" t="s">
        <v>87</v>
      </c>
      <c r="AV212" s="13" t="s">
        <v>87</v>
      </c>
      <c r="AW212" s="13" t="s">
        <v>5</v>
      </c>
      <c r="AX212" s="13" t="s">
        <v>77</v>
      </c>
      <c r="AY212" s="252" t="s">
        <v>144</v>
      </c>
    </row>
    <row r="213" s="13" customFormat="1">
      <c r="A213" s="13"/>
      <c r="B213" s="242"/>
      <c r="C213" s="243"/>
      <c r="D213" s="235" t="s">
        <v>157</v>
      </c>
      <c r="E213" s="244" t="s">
        <v>1</v>
      </c>
      <c r="F213" s="245" t="s">
        <v>854</v>
      </c>
      <c r="G213" s="243"/>
      <c r="H213" s="246">
        <v>12.1</v>
      </c>
      <c r="I213" s="247"/>
      <c r="J213" s="247"/>
      <c r="K213" s="243"/>
      <c r="L213" s="243"/>
      <c r="M213" s="248"/>
      <c r="N213" s="249"/>
      <c r="O213" s="250"/>
      <c r="P213" s="250"/>
      <c r="Q213" s="250"/>
      <c r="R213" s="250"/>
      <c r="S213" s="250"/>
      <c r="T213" s="250"/>
      <c r="U213" s="250"/>
      <c r="V213" s="250"/>
      <c r="W213" s="250"/>
      <c r="X213" s="251"/>
      <c r="Y213" s="13"/>
      <c r="Z213" s="13"/>
      <c r="AA213" s="13"/>
      <c r="AB213" s="13"/>
      <c r="AC213" s="13"/>
      <c r="AD213" s="13"/>
      <c r="AE213" s="13"/>
      <c r="AT213" s="252" t="s">
        <v>157</v>
      </c>
      <c r="AU213" s="252" t="s">
        <v>87</v>
      </c>
      <c r="AV213" s="13" t="s">
        <v>87</v>
      </c>
      <c r="AW213" s="13" t="s">
        <v>5</v>
      </c>
      <c r="AX213" s="13" t="s">
        <v>77</v>
      </c>
      <c r="AY213" s="252" t="s">
        <v>144</v>
      </c>
    </row>
    <row r="214" s="14" customFormat="1">
      <c r="A214" s="14"/>
      <c r="B214" s="253"/>
      <c r="C214" s="254"/>
      <c r="D214" s="235" t="s">
        <v>157</v>
      </c>
      <c r="E214" s="255" t="s">
        <v>1</v>
      </c>
      <c r="F214" s="256" t="s">
        <v>159</v>
      </c>
      <c r="G214" s="254"/>
      <c r="H214" s="257">
        <v>27.199999999999999</v>
      </c>
      <c r="I214" s="258"/>
      <c r="J214" s="258"/>
      <c r="K214" s="254"/>
      <c r="L214" s="254"/>
      <c r="M214" s="259"/>
      <c r="N214" s="260"/>
      <c r="O214" s="261"/>
      <c r="P214" s="261"/>
      <c r="Q214" s="261"/>
      <c r="R214" s="261"/>
      <c r="S214" s="261"/>
      <c r="T214" s="261"/>
      <c r="U214" s="261"/>
      <c r="V214" s="261"/>
      <c r="W214" s="261"/>
      <c r="X214" s="262"/>
      <c r="Y214" s="14"/>
      <c r="Z214" s="14"/>
      <c r="AA214" s="14"/>
      <c r="AB214" s="14"/>
      <c r="AC214" s="14"/>
      <c r="AD214" s="14"/>
      <c r="AE214" s="14"/>
      <c r="AT214" s="263" t="s">
        <v>157</v>
      </c>
      <c r="AU214" s="263" t="s">
        <v>87</v>
      </c>
      <c r="AV214" s="14" t="s">
        <v>151</v>
      </c>
      <c r="AW214" s="14" t="s">
        <v>5</v>
      </c>
      <c r="AX214" s="14" t="s">
        <v>85</v>
      </c>
      <c r="AY214" s="263" t="s">
        <v>144</v>
      </c>
    </row>
    <row r="215" s="2" customFormat="1" ht="24.15" customHeight="1">
      <c r="A215" s="38"/>
      <c r="B215" s="39"/>
      <c r="C215" s="221" t="s">
        <v>268</v>
      </c>
      <c r="D215" s="221" t="s">
        <v>146</v>
      </c>
      <c r="E215" s="222" t="s">
        <v>284</v>
      </c>
      <c r="F215" s="223" t="s">
        <v>285</v>
      </c>
      <c r="G215" s="224" t="s">
        <v>286</v>
      </c>
      <c r="H215" s="225">
        <v>22.989999999999998</v>
      </c>
      <c r="I215" s="226"/>
      <c r="J215" s="226"/>
      <c r="K215" s="227">
        <f>ROUND(P215*H215,2)</f>
        <v>0</v>
      </c>
      <c r="L215" s="223" t="s">
        <v>150</v>
      </c>
      <c r="M215" s="44"/>
      <c r="N215" s="228" t="s">
        <v>1</v>
      </c>
      <c r="O215" s="229" t="s">
        <v>40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91"/>
      <c r="T215" s="231">
        <f>S215*H215</f>
        <v>0</v>
      </c>
      <c r="U215" s="231">
        <v>0</v>
      </c>
      <c r="V215" s="231">
        <f>U215*H215</f>
        <v>0</v>
      </c>
      <c r="W215" s="231">
        <v>0</v>
      </c>
      <c r="X215" s="232">
        <f>W215*H215</f>
        <v>0</v>
      </c>
      <c r="Y215" s="38"/>
      <c r="Z215" s="38"/>
      <c r="AA215" s="38"/>
      <c r="AB215" s="38"/>
      <c r="AC215" s="38"/>
      <c r="AD215" s="38"/>
      <c r="AE215" s="38"/>
      <c r="AR215" s="233" t="s">
        <v>151</v>
      </c>
      <c r="AT215" s="233" t="s">
        <v>146</v>
      </c>
      <c r="AU215" s="233" t="s">
        <v>87</v>
      </c>
      <c r="AY215" s="17" t="s">
        <v>144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7" t="s">
        <v>85</v>
      </c>
      <c r="BK215" s="234">
        <f>ROUND(P215*H215,2)</f>
        <v>0</v>
      </c>
      <c r="BL215" s="17" t="s">
        <v>151</v>
      </c>
      <c r="BM215" s="233" t="s">
        <v>864</v>
      </c>
    </row>
    <row r="216" s="2" customFormat="1">
      <c r="A216" s="38"/>
      <c r="B216" s="39"/>
      <c r="C216" s="40"/>
      <c r="D216" s="235" t="s">
        <v>153</v>
      </c>
      <c r="E216" s="40"/>
      <c r="F216" s="236" t="s">
        <v>288</v>
      </c>
      <c r="G216" s="40"/>
      <c r="H216" s="40"/>
      <c r="I216" s="237"/>
      <c r="J216" s="237"/>
      <c r="K216" s="40"/>
      <c r="L216" s="40"/>
      <c r="M216" s="44"/>
      <c r="N216" s="238"/>
      <c r="O216" s="239"/>
      <c r="P216" s="91"/>
      <c r="Q216" s="91"/>
      <c r="R216" s="91"/>
      <c r="S216" s="91"/>
      <c r="T216" s="91"/>
      <c r="U216" s="91"/>
      <c r="V216" s="91"/>
      <c r="W216" s="91"/>
      <c r="X216" s="92"/>
      <c r="Y216" s="38"/>
      <c r="Z216" s="38"/>
      <c r="AA216" s="38"/>
      <c r="AB216" s="38"/>
      <c r="AC216" s="38"/>
      <c r="AD216" s="38"/>
      <c r="AE216" s="38"/>
      <c r="AT216" s="17" t="s">
        <v>153</v>
      </c>
      <c r="AU216" s="17" t="s">
        <v>87</v>
      </c>
    </row>
    <row r="217" s="2" customFormat="1">
      <c r="A217" s="38"/>
      <c r="B217" s="39"/>
      <c r="C217" s="40"/>
      <c r="D217" s="240" t="s">
        <v>155</v>
      </c>
      <c r="E217" s="40"/>
      <c r="F217" s="241" t="s">
        <v>289</v>
      </c>
      <c r="G217" s="40"/>
      <c r="H217" s="40"/>
      <c r="I217" s="237"/>
      <c r="J217" s="237"/>
      <c r="K217" s="40"/>
      <c r="L217" s="40"/>
      <c r="M217" s="44"/>
      <c r="N217" s="238"/>
      <c r="O217" s="239"/>
      <c r="P217" s="91"/>
      <c r="Q217" s="91"/>
      <c r="R217" s="91"/>
      <c r="S217" s="91"/>
      <c r="T217" s="91"/>
      <c r="U217" s="91"/>
      <c r="V217" s="91"/>
      <c r="W217" s="91"/>
      <c r="X217" s="92"/>
      <c r="Y217" s="38"/>
      <c r="Z217" s="38"/>
      <c r="AA217" s="38"/>
      <c r="AB217" s="38"/>
      <c r="AC217" s="38"/>
      <c r="AD217" s="38"/>
      <c r="AE217" s="38"/>
      <c r="AT217" s="17" t="s">
        <v>155</v>
      </c>
      <c r="AU217" s="17" t="s">
        <v>87</v>
      </c>
    </row>
    <row r="218" s="13" customFormat="1">
      <c r="A218" s="13"/>
      <c r="B218" s="242"/>
      <c r="C218" s="243"/>
      <c r="D218" s="235" t="s">
        <v>157</v>
      </c>
      <c r="E218" s="244" t="s">
        <v>1</v>
      </c>
      <c r="F218" s="245" t="s">
        <v>865</v>
      </c>
      <c r="G218" s="243"/>
      <c r="H218" s="246">
        <v>22.989999999999998</v>
      </c>
      <c r="I218" s="247"/>
      <c r="J218" s="247"/>
      <c r="K218" s="243"/>
      <c r="L218" s="243"/>
      <c r="M218" s="248"/>
      <c r="N218" s="249"/>
      <c r="O218" s="250"/>
      <c r="P218" s="250"/>
      <c r="Q218" s="250"/>
      <c r="R218" s="250"/>
      <c r="S218" s="250"/>
      <c r="T218" s="250"/>
      <c r="U218" s="250"/>
      <c r="V218" s="250"/>
      <c r="W218" s="250"/>
      <c r="X218" s="251"/>
      <c r="Y218" s="13"/>
      <c r="Z218" s="13"/>
      <c r="AA218" s="13"/>
      <c r="AB218" s="13"/>
      <c r="AC218" s="13"/>
      <c r="AD218" s="13"/>
      <c r="AE218" s="13"/>
      <c r="AT218" s="252" t="s">
        <v>157</v>
      </c>
      <c r="AU218" s="252" t="s">
        <v>87</v>
      </c>
      <c r="AV218" s="13" t="s">
        <v>87</v>
      </c>
      <c r="AW218" s="13" t="s">
        <v>5</v>
      </c>
      <c r="AX218" s="13" t="s">
        <v>77</v>
      </c>
      <c r="AY218" s="252" t="s">
        <v>144</v>
      </c>
    </row>
    <row r="219" s="14" customFormat="1">
      <c r="A219" s="14"/>
      <c r="B219" s="253"/>
      <c r="C219" s="254"/>
      <c r="D219" s="235" t="s">
        <v>157</v>
      </c>
      <c r="E219" s="255" t="s">
        <v>1</v>
      </c>
      <c r="F219" s="256" t="s">
        <v>159</v>
      </c>
      <c r="G219" s="254"/>
      <c r="H219" s="257">
        <v>22.989999999999998</v>
      </c>
      <c r="I219" s="258"/>
      <c r="J219" s="258"/>
      <c r="K219" s="254"/>
      <c r="L219" s="254"/>
      <c r="M219" s="259"/>
      <c r="N219" s="260"/>
      <c r="O219" s="261"/>
      <c r="P219" s="261"/>
      <c r="Q219" s="261"/>
      <c r="R219" s="261"/>
      <c r="S219" s="261"/>
      <c r="T219" s="261"/>
      <c r="U219" s="261"/>
      <c r="V219" s="261"/>
      <c r="W219" s="261"/>
      <c r="X219" s="262"/>
      <c r="Y219" s="14"/>
      <c r="Z219" s="14"/>
      <c r="AA219" s="14"/>
      <c r="AB219" s="14"/>
      <c r="AC219" s="14"/>
      <c r="AD219" s="14"/>
      <c r="AE219" s="14"/>
      <c r="AT219" s="263" t="s">
        <v>157</v>
      </c>
      <c r="AU219" s="263" t="s">
        <v>87</v>
      </c>
      <c r="AV219" s="14" t="s">
        <v>151</v>
      </c>
      <c r="AW219" s="14" t="s">
        <v>5</v>
      </c>
      <c r="AX219" s="14" t="s">
        <v>85</v>
      </c>
      <c r="AY219" s="263" t="s">
        <v>144</v>
      </c>
    </row>
    <row r="220" s="2" customFormat="1" ht="24.15" customHeight="1">
      <c r="A220" s="38"/>
      <c r="B220" s="39"/>
      <c r="C220" s="221" t="s">
        <v>276</v>
      </c>
      <c r="D220" s="221" t="s">
        <v>146</v>
      </c>
      <c r="E220" s="222" t="s">
        <v>291</v>
      </c>
      <c r="F220" s="223" t="s">
        <v>292</v>
      </c>
      <c r="G220" s="224" t="s">
        <v>216</v>
      </c>
      <c r="H220" s="225">
        <v>15.1</v>
      </c>
      <c r="I220" s="226"/>
      <c r="J220" s="226"/>
      <c r="K220" s="227">
        <f>ROUND(P220*H220,2)</f>
        <v>0</v>
      </c>
      <c r="L220" s="223" t="s">
        <v>150</v>
      </c>
      <c r="M220" s="44"/>
      <c r="N220" s="228" t="s">
        <v>1</v>
      </c>
      <c r="O220" s="229" t="s">
        <v>40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91"/>
      <c r="T220" s="231">
        <f>S220*H220</f>
        <v>0</v>
      </c>
      <c r="U220" s="231">
        <v>0</v>
      </c>
      <c r="V220" s="231">
        <f>U220*H220</f>
        <v>0</v>
      </c>
      <c r="W220" s="231">
        <v>0</v>
      </c>
      <c r="X220" s="232">
        <f>W220*H220</f>
        <v>0</v>
      </c>
      <c r="Y220" s="38"/>
      <c r="Z220" s="38"/>
      <c r="AA220" s="38"/>
      <c r="AB220" s="38"/>
      <c r="AC220" s="38"/>
      <c r="AD220" s="38"/>
      <c r="AE220" s="38"/>
      <c r="AR220" s="233" t="s">
        <v>151</v>
      </c>
      <c r="AT220" s="233" t="s">
        <v>146</v>
      </c>
      <c r="AU220" s="233" t="s">
        <v>87</v>
      </c>
      <c r="AY220" s="17" t="s">
        <v>144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7" t="s">
        <v>85</v>
      </c>
      <c r="BK220" s="234">
        <f>ROUND(P220*H220,2)</f>
        <v>0</v>
      </c>
      <c r="BL220" s="17" t="s">
        <v>151</v>
      </c>
      <c r="BM220" s="233" t="s">
        <v>866</v>
      </c>
    </row>
    <row r="221" s="2" customFormat="1">
      <c r="A221" s="38"/>
      <c r="B221" s="39"/>
      <c r="C221" s="40"/>
      <c r="D221" s="235" t="s">
        <v>153</v>
      </c>
      <c r="E221" s="40"/>
      <c r="F221" s="236" t="s">
        <v>294</v>
      </c>
      <c r="G221" s="40"/>
      <c r="H221" s="40"/>
      <c r="I221" s="237"/>
      <c r="J221" s="237"/>
      <c r="K221" s="40"/>
      <c r="L221" s="40"/>
      <c r="M221" s="44"/>
      <c r="N221" s="238"/>
      <c r="O221" s="239"/>
      <c r="P221" s="91"/>
      <c r="Q221" s="91"/>
      <c r="R221" s="91"/>
      <c r="S221" s="91"/>
      <c r="T221" s="91"/>
      <c r="U221" s="91"/>
      <c r="V221" s="91"/>
      <c r="W221" s="91"/>
      <c r="X221" s="92"/>
      <c r="Y221" s="38"/>
      <c r="Z221" s="38"/>
      <c r="AA221" s="38"/>
      <c r="AB221" s="38"/>
      <c r="AC221" s="38"/>
      <c r="AD221" s="38"/>
      <c r="AE221" s="38"/>
      <c r="AT221" s="17" t="s">
        <v>153</v>
      </c>
      <c r="AU221" s="17" t="s">
        <v>87</v>
      </c>
    </row>
    <row r="222" s="2" customFormat="1">
      <c r="A222" s="38"/>
      <c r="B222" s="39"/>
      <c r="C222" s="40"/>
      <c r="D222" s="240" t="s">
        <v>155</v>
      </c>
      <c r="E222" s="40"/>
      <c r="F222" s="241" t="s">
        <v>295</v>
      </c>
      <c r="G222" s="40"/>
      <c r="H222" s="40"/>
      <c r="I222" s="237"/>
      <c r="J222" s="237"/>
      <c r="K222" s="40"/>
      <c r="L222" s="40"/>
      <c r="M222" s="44"/>
      <c r="N222" s="238"/>
      <c r="O222" s="239"/>
      <c r="P222" s="91"/>
      <c r="Q222" s="91"/>
      <c r="R222" s="91"/>
      <c r="S222" s="91"/>
      <c r="T222" s="91"/>
      <c r="U222" s="91"/>
      <c r="V222" s="91"/>
      <c r="W222" s="91"/>
      <c r="X222" s="92"/>
      <c r="Y222" s="38"/>
      <c r="Z222" s="38"/>
      <c r="AA222" s="38"/>
      <c r="AB222" s="38"/>
      <c r="AC222" s="38"/>
      <c r="AD222" s="38"/>
      <c r="AE222" s="38"/>
      <c r="AT222" s="17" t="s">
        <v>155</v>
      </c>
      <c r="AU222" s="17" t="s">
        <v>87</v>
      </c>
    </row>
    <row r="223" s="13" customFormat="1">
      <c r="A223" s="13"/>
      <c r="B223" s="242"/>
      <c r="C223" s="243"/>
      <c r="D223" s="235" t="s">
        <v>157</v>
      </c>
      <c r="E223" s="244" t="s">
        <v>1</v>
      </c>
      <c r="F223" s="245" t="s">
        <v>852</v>
      </c>
      <c r="G223" s="243"/>
      <c r="H223" s="246">
        <v>15.1</v>
      </c>
      <c r="I223" s="247"/>
      <c r="J223" s="247"/>
      <c r="K223" s="243"/>
      <c r="L223" s="243"/>
      <c r="M223" s="248"/>
      <c r="N223" s="249"/>
      <c r="O223" s="250"/>
      <c r="P223" s="250"/>
      <c r="Q223" s="250"/>
      <c r="R223" s="250"/>
      <c r="S223" s="250"/>
      <c r="T223" s="250"/>
      <c r="U223" s="250"/>
      <c r="V223" s="250"/>
      <c r="W223" s="250"/>
      <c r="X223" s="251"/>
      <c r="Y223" s="13"/>
      <c r="Z223" s="13"/>
      <c r="AA223" s="13"/>
      <c r="AB223" s="13"/>
      <c r="AC223" s="13"/>
      <c r="AD223" s="13"/>
      <c r="AE223" s="13"/>
      <c r="AT223" s="252" t="s">
        <v>157</v>
      </c>
      <c r="AU223" s="252" t="s">
        <v>87</v>
      </c>
      <c r="AV223" s="13" t="s">
        <v>87</v>
      </c>
      <c r="AW223" s="13" t="s">
        <v>5</v>
      </c>
      <c r="AX223" s="13" t="s">
        <v>77</v>
      </c>
      <c r="AY223" s="252" t="s">
        <v>144</v>
      </c>
    </row>
    <row r="224" s="14" customFormat="1">
      <c r="A224" s="14"/>
      <c r="B224" s="253"/>
      <c r="C224" s="254"/>
      <c r="D224" s="235" t="s">
        <v>157</v>
      </c>
      <c r="E224" s="255" t="s">
        <v>1</v>
      </c>
      <c r="F224" s="256" t="s">
        <v>159</v>
      </c>
      <c r="G224" s="254"/>
      <c r="H224" s="257">
        <v>15.1</v>
      </c>
      <c r="I224" s="258"/>
      <c r="J224" s="258"/>
      <c r="K224" s="254"/>
      <c r="L224" s="254"/>
      <c r="M224" s="259"/>
      <c r="N224" s="260"/>
      <c r="O224" s="261"/>
      <c r="P224" s="261"/>
      <c r="Q224" s="261"/>
      <c r="R224" s="261"/>
      <c r="S224" s="261"/>
      <c r="T224" s="261"/>
      <c r="U224" s="261"/>
      <c r="V224" s="261"/>
      <c r="W224" s="261"/>
      <c r="X224" s="262"/>
      <c r="Y224" s="14"/>
      <c r="Z224" s="14"/>
      <c r="AA224" s="14"/>
      <c r="AB224" s="14"/>
      <c r="AC224" s="14"/>
      <c r="AD224" s="14"/>
      <c r="AE224" s="14"/>
      <c r="AT224" s="263" t="s">
        <v>157</v>
      </c>
      <c r="AU224" s="263" t="s">
        <v>87</v>
      </c>
      <c r="AV224" s="14" t="s">
        <v>151</v>
      </c>
      <c r="AW224" s="14" t="s">
        <v>5</v>
      </c>
      <c r="AX224" s="14" t="s">
        <v>85</v>
      </c>
      <c r="AY224" s="263" t="s">
        <v>144</v>
      </c>
    </row>
    <row r="225" s="2" customFormat="1" ht="24.15" customHeight="1">
      <c r="A225" s="38"/>
      <c r="B225" s="39"/>
      <c r="C225" s="221" t="s">
        <v>283</v>
      </c>
      <c r="D225" s="221" t="s">
        <v>146</v>
      </c>
      <c r="E225" s="222" t="s">
        <v>297</v>
      </c>
      <c r="F225" s="223" t="s">
        <v>298</v>
      </c>
      <c r="G225" s="224" t="s">
        <v>216</v>
      </c>
      <c r="H225" s="225">
        <v>8.9000000000000004</v>
      </c>
      <c r="I225" s="226"/>
      <c r="J225" s="226"/>
      <c r="K225" s="227">
        <f>ROUND(P225*H225,2)</f>
        <v>0</v>
      </c>
      <c r="L225" s="223" t="s">
        <v>150</v>
      </c>
      <c r="M225" s="44"/>
      <c r="N225" s="228" t="s">
        <v>1</v>
      </c>
      <c r="O225" s="229" t="s">
        <v>40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91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38"/>
      <c r="Z225" s="38"/>
      <c r="AA225" s="38"/>
      <c r="AB225" s="38"/>
      <c r="AC225" s="38"/>
      <c r="AD225" s="38"/>
      <c r="AE225" s="38"/>
      <c r="AR225" s="233" t="s">
        <v>151</v>
      </c>
      <c r="AT225" s="233" t="s">
        <v>146</v>
      </c>
      <c r="AU225" s="233" t="s">
        <v>87</v>
      </c>
      <c r="AY225" s="17" t="s">
        <v>144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7" t="s">
        <v>85</v>
      </c>
      <c r="BK225" s="234">
        <f>ROUND(P225*H225,2)</f>
        <v>0</v>
      </c>
      <c r="BL225" s="17" t="s">
        <v>151</v>
      </c>
      <c r="BM225" s="233" t="s">
        <v>867</v>
      </c>
    </row>
    <row r="226" s="2" customFormat="1">
      <c r="A226" s="38"/>
      <c r="B226" s="39"/>
      <c r="C226" s="40"/>
      <c r="D226" s="235" t="s">
        <v>153</v>
      </c>
      <c r="E226" s="40"/>
      <c r="F226" s="236" t="s">
        <v>300</v>
      </c>
      <c r="G226" s="40"/>
      <c r="H226" s="40"/>
      <c r="I226" s="237"/>
      <c r="J226" s="237"/>
      <c r="K226" s="40"/>
      <c r="L226" s="40"/>
      <c r="M226" s="44"/>
      <c r="N226" s="238"/>
      <c r="O226" s="239"/>
      <c r="P226" s="91"/>
      <c r="Q226" s="91"/>
      <c r="R226" s="91"/>
      <c r="S226" s="91"/>
      <c r="T226" s="91"/>
      <c r="U226" s="91"/>
      <c r="V226" s="91"/>
      <c r="W226" s="91"/>
      <c r="X226" s="92"/>
      <c r="Y226" s="38"/>
      <c r="Z226" s="38"/>
      <c r="AA226" s="38"/>
      <c r="AB226" s="38"/>
      <c r="AC226" s="38"/>
      <c r="AD226" s="38"/>
      <c r="AE226" s="38"/>
      <c r="AT226" s="17" t="s">
        <v>153</v>
      </c>
      <c r="AU226" s="17" t="s">
        <v>87</v>
      </c>
    </row>
    <row r="227" s="2" customFormat="1">
      <c r="A227" s="38"/>
      <c r="B227" s="39"/>
      <c r="C227" s="40"/>
      <c r="D227" s="240" t="s">
        <v>155</v>
      </c>
      <c r="E227" s="40"/>
      <c r="F227" s="241" t="s">
        <v>301</v>
      </c>
      <c r="G227" s="40"/>
      <c r="H227" s="40"/>
      <c r="I227" s="237"/>
      <c r="J227" s="237"/>
      <c r="K227" s="40"/>
      <c r="L227" s="40"/>
      <c r="M227" s="44"/>
      <c r="N227" s="238"/>
      <c r="O227" s="239"/>
      <c r="P227" s="91"/>
      <c r="Q227" s="91"/>
      <c r="R227" s="91"/>
      <c r="S227" s="91"/>
      <c r="T227" s="91"/>
      <c r="U227" s="91"/>
      <c r="V227" s="91"/>
      <c r="W227" s="91"/>
      <c r="X227" s="92"/>
      <c r="Y227" s="38"/>
      <c r="Z227" s="38"/>
      <c r="AA227" s="38"/>
      <c r="AB227" s="38"/>
      <c r="AC227" s="38"/>
      <c r="AD227" s="38"/>
      <c r="AE227" s="38"/>
      <c r="AT227" s="17" t="s">
        <v>155</v>
      </c>
      <c r="AU227" s="17" t="s">
        <v>87</v>
      </c>
    </row>
    <row r="228" s="13" customFormat="1">
      <c r="A228" s="13"/>
      <c r="B228" s="242"/>
      <c r="C228" s="243"/>
      <c r="D228" s="235" t="s">
        <v>157</v>
      </c>
      <c r="E228" s="244" t="s">
        <v>1</v>
      </c>
      <c r="F228" s="245" t="s">
        <v>868</v>
      </c>
      <c r="G228" s="243"/>
      <c r="H228" s="246">
        <v>8.9000000000000004</v>
      </c>
      <c r="I228" s="247"/>
      <c r="J228" s="247"/>
      <c r="K228" s="243"/>
      <c r="L228" s="243"/>
      <c r="M228" s="248"/>
      <c r="N228" s="249"/>
      <c r="O228" s="250"/>
      <c r="P228" s="250"/>
      <c r="Q228" s="250"/>
      <c r="R228" s="250"/>
      <c r="S228" s="250"/>
      <c r="T228" s="250"/>
      <c r="U228" s="250"/>
      <c r="V228" s="250"/>
      <c r="W228" s="250"/>
      <c r="X228" s="251"/>
      <c r="Y228" s="13"/>
      <c r="Z228" s="13"/>
      <c r="AA228" s="13"/>
      <c r="AB228" s="13"/>
      <c r="AC228" s="13"/>
      <c r="AD228" s="13"/>
      <c r="AE228" s="13"/>
      <c r="AT228" s="252" t="s">
        <v>157</v>
      </c>
      <c r="AU228" s="252" t="s">
        <v>87</v>
      </c>
      <c r="AV228" s="13" t="s">
        <v>87</v>
      </c>
      <c r="AW228" s="13" t="s">
        <v>5</v>
      </c>
      <c r="AX228" s="13" t="s">
        <v>77</v>
      </c>
      <c r="AY228" s="252" t="s">
        <v>144</v>
      </c>
    </row>
    <row r="229" s="14" customFormat="1">
      <c r="A229" s="14"/>
      <c r="B229" s="253"/>
      <c r="C229" s="254"/>
      <c r="D229" s="235" t="s">
        <v>157</v>
      </c>
      <c r="E229" s="255" t="s">
        <v>1</v>
      </c>
      <c r="F229" s="256" t="s">
        <v>159</v>
      </c>
      <c r="G229" s="254"/>
      <c r="H229" s="257">
        <v>8.9000000000000004</v>
      </c>
      <c r="I229" s="258"/>
      <c r="J229" s="258"/>
      <c r="K229" s="254"/>
      <c r="L229" s="254"/>
      <c r="M229" s="259"/>
      <c r="N229" s="260"/>
      <c r="O229" s="261"/>
      <c r="P229" s="261"/>
      <c r="Q229" s="261"/>
      <c r="R229" s="261"/>
      <c r="S229" s="261"/>
      <c r="T229" s="261"/>
      <c r="U229" s="261"/>
      <c r="V229" s="261"/>
      <c r="W229" s="261"/>
      <c r="X229" s="262"/>
      <c r="Y229" s="14"/>
      <c r="Z229" s="14"/>
      <c r="AA229" s="14"/>
      <c r="AB229" s="14"/>
      <c r="AC229" s="14"/>
      <c r="AD229" s="14"/>
      <c r="AE229" s="14"/>
      <c r="AT229" s="263" t="s">
        <v>157</v>
      </c>
      <c r="AU229" s="263" t="s">
        <v>87</v>
      </c>
      <c r="AV229" s="14" t="s">
        <v>151</v>
      </c>
      <c r="AW229" s="14" t="s">
        <v>5</v>
      </c>
      <c r="AX229" s="14" t="s">
        <v>85</v>
      </c>
      <c r="AY229" s="263" t="s">
        <v>144</v>
      </c>
    </row>
    <row r="230" s="2" customFormat="1" ht="24.15" customHeight="1">
      <c r="A230" s="38"/>
      <c r="B230" s="39"/>
      <c r="C230" s="221" t="s">
        <v>8</v>
      </c>
      <c r="D230" s="221" t="s">
        <v>146</v>
      </c>
      <c r="E230" s="222" t="s">
        <v>304</v>
      </c>
      <c r="F230" s="223" t="s">
        <v>305</v>
      </c>
      <c r="G230" s="224" t="s">
        <v>180</v>
      </c>
      <c r="H230" s="225">
        <v>14</v>
      </c>
      <c r="I230" s="226"/>
      <c r="J230" s="226"/>
      <c r="K230" s="227">
        <f>ROUND(P230*H230,2)</f>
        <v>0</v>
      </c>
      <c r="L230" s="223" t="s">
        <v>150</v>
      </c>
      <c r="M230" s="44"/>
      <c r="N230" s="228" t="s">
        <v>1</v>
      </c>
      <c r="O230" s="229" t="s">
        <v>40</v>
      </c>
      <c r="P230" s="230">
        <f>I230+J230</f>
        <v>0</v>
      </c>
      <c r="Q230" s="230">
        <f>ROUND(I230*H230,2)</f>
        <v>0</v>
      </c>
      <c r="R230" s="230">
        <f>ROUND(J230*H230,2)</f>
        <v>0</v>
      </c>
      <c r="S230" s="91"/>
      <c r="T230" s="231">
        <f>S230*H230</f>
        <v>0</v>
      </c>
      <c r="U230" s="231">
        <v>0</v>
      </c>
      <c r="V230" s="231">
        <f>U230*H230</f>
        <v>0</v>
      </c>
      <c r="W230" s="231">
        <v>0</v>
      </c>
      <c r="X230" s="232">
        <f>W230*H230</f>
        <v>0</v>
      </c>
      <c r="Y230" s="38"/>
      <c r="Z230" s="38"/>
      <c r="AA230" s="38"/>
      <c r="AB230" s="38"/>
      <c r="AC230" s="38"/>
      <c r="AD230" s="38"/>
      <c r="AE230" s="38"/>
      <c r="AR230" s="233" t="s">
        <v>151</v>
      </c>
      <c r="AT230" s="233" t="s">
        <v>146</v>
      </c>
      <c r="AU230" s="233" t="s">
        <v>87</v>
      </c>
      <c r="AY230" s="17" t="s">
        <v>144</v>
      </c>
      <c r="BE230" s="234">
        <f>IF(O230="základní",K230,0)</f>
        <v>0</v>
      </c>
      <c r="BF230" s="234">
        <f>IF(O230="snížená",K230,0)</f>
        <v>0</v>
      </c>
      <c r="BG230" s="234">
        <f>IF(O230="zákl. přenesená",K230,0)</f>
        <v>0</v>
      </c>
      <c r="BH230" s="234">
        <f>IF(O230="sníž. přenesená",K230,0)</f>
        <v>0</v>
      </c>
      <c r="BI230" s="234">
        <f>IF(O230="nulová",K230,0)</f>
        <v>0</v>
      </c>
      <c r="BJ230" s="17" t="s">
        <v>85</v>
      </c>
      <c r="BK230" s="234">
        <f>ROUND(P230*H230,2)</f>
        <v>0</v>
      </c>
      <c r="BL230" s="17" t="s">
        <v>151</v>
      </c>
      <c r="BM230" s="233" t="s">
        <v>869</v>
      </c>
    </row>
    <row r="231" s="2" customFormat="1">
      <c r="A231" s="38"/>
      <c r="B231" s="39"/>
      <c r="C231" s="40"/>
      <c r="D231" s="235" t="s">
        <v>153</v>
      </c>
      <c r="E231" s="40"/>
      <c r="F231" s="236" t="s">
        <v>307</v>
      </c>
      <c r="G231" s="40"/>
      <c r="H231" s="40"/>
      <c r="I231" s="237"/>
      <c r="J231" s="237"/>
      <c r="K231" s="40"/>
      <c r="L231" s="40"/>
      <c r="M231" s="44"/>
      <c r="N231" s="238"/>
      <c r="O231" s="239"/>
      <c r="P231" s="91"/>
      <c r="Q231" s="91"/>
      <c r="R231" s="91"/>
      <c r="S231" s="91"/>
      <c r="T231" s="91"/>
      <c r="U231" s="91"/>
      <c r="V231" s="91"/>
      <c r="W231" s="91"/>
      <c r="X231" s="92"/>
      <c r="Y231" s="38"/>
      <c r="Z231" s="38"/>
      <c r="AA231" s="38"/>
      <c r="AB231" s="38"/>
      <c r="AC231" s="38"/>
      <c r="AD231" s="38"/>
      <c r="AE231" s="38"/>
      <c r="AT231" s="17" t="s">
        <v>153</v>
      </c>
      <c r="AU231" s="17" t="s">
        <v>87</v>
      </c>
    </row>
    <row r="232" s="2" customFormat="1">
      <c r="A232" s="38"/>
      <c r="B232" s="39"/>
      <c r="C232" s="40"/>
      <c r="D232" s="240" t="s">
        <v>155</v>
      </c>
      <c r="E232" s="40"/>
      <c r="F232" s="241" t="s">
        <v>308</v>
      </c>
      <c r="G232" s="40"/>
      <c r="H232" s="40"/>
      <c r="I232" s="237"/>
      <c r="J232" s="237"/>
      <c r="K232" s="40"/>
      <c r="L232" s="40"/>
      <c r="M232" s="44"/>
      <c r="N232" s="238"/>
      <c r="O232" s="239"/>
      <c r="P232" s="91"/>
      <c r="Q232" s="91"/>
      <c r="R232" s="91"/>
      <c r="S232" s="91"/>
      <c r="T232" s="91"/>
      <c r="U232" s="91"/>
      <c r="V232" s="91"/>
      <c r="W232" s="91"/>
      <c r="X232" s="92"/>
      <c r="Y232" s="38"/>
      <c r="Z232" s="38"/>
      <c r="AA232" s="38"/>
      <c r="AB232" s="38"/>
      <c r="AC232" s="38"/>
      <c r="AD232" s="38"/>
      <c r="AE232" s="38"/>
      <c r="AT232" s="17" t="s">
        <v>155</v>
      </c>
      <c r="AU232" s="17" t="s">
        <v>87</v>
      </c>
    </row>
    <row r="233" s="13" customFormat="1">
      <c r="A233" s="13"/>
      <c r="B233" s="242"/>
      <c r="C233" s="243"/>
      <c r="D233" s="235" t="s">
        <v>157</v>
      </c>
      <c r="E233" s="244" t="s">
        <v>1</v>
      </c>
      <c r="F233" s="245" t="s">
        <v>870</v>
      </c>
      <c r="G233" s="243"/>
      <c r="H233" s="246">
        <v>14</v>
      </c>
      <c r="I233" s="247"/>
      <c r="J233" s="247"/>
      <c r="K233" s="243"/>
      <c r="L233" s="243"/>
      <c r="M233" s="248"/>
      <c r="N233" s="249"/>
      <c r="O233" s="250"/>
      <c r="P233" s="250"/>
      <c r="Q233" s="250"/>
      <c r="R233" s="250"/>
      <c r="S233" s="250"/>
      <c r="T233" s="250"/>
      <c r="U233" s="250"/>
      <c r="V233" s="250"/>
      <c r="W233" s="250"/>
      <c r="X233" s="251"/>
      <c r="Y233" s="13"/>
      <c r="Z233" s="13"/>
      <c r="AA233" s="13"/>
      <c r="AB233" s="13"/>
      <c r="AC233" s="13"/>
      <c r="AD233" s="13"/>
      <c r="AE233" s="13"/>
      <c r="AT233" s="252" t="s">
        <v>157</v>
      </c>
      <c r="AU233" s="252" t="s">
        <v>87</v>
      </c>
      <c r="AV233" s="13" t="s">
        <v>87</v>
      </c>
      <c r="AW233" s="13" t="s">
        <v>5</v>
      </c>
      <c r="AX233" s="13" t="s">
        <v>77</v>
      </c>
      <c r="AY233" s="252" t="s">
        <v>144</v>
      </c>
    </row>
    <row r="234" s="14" customFormat="1">
      <c r="A234" s="14"/>
      <c r="B234" s="253"/>
      <c r="C234" s="254"/>
      <c r="D234" s="235" t="s">
        <v>157</v>
      </c>
      <c r="E234" s="255" t="s">
        <v>1</v>
      </c>
      <c r="F234" s="256" t="s">
        <v>159</v>
      </c>
      <c r="G234" s="254"/>
      <c r="H234" s="257">
        <v>14</v>
      </c>
      <c r="I234" s="258"/>
      <c r="J234" s="258"/>
      <c r="K234" s="254"/>
      <c r="L234" s="254"/>
      <c r="M234" s="259"/>
      <c r="N234" s="260"/>
      <c r="O234" s="261"/>
      <c r="P234" s="261"/>
      <c r="Q234" s="261"/>
      <c r="R234" s="261"/>
      <c r="S234" s="261"/>
      <c r="T234" s="261"/>
      <c r="U234" s="261"/>
      <c r="V234" s="261"/>
      <c r="W234" s="261"/>
      <c r="X234" s="262"/>
      <c r="Y234" s="14"/>
      <c r="Z234" s="14"/>
      <c r="AA234" s="14"/>
      <c r="AB234" s="14"/>
      <c r="AC234" s="14"/>
      <c r="AD234" s="14"/>
      <c r="AE234" s="14"/>
      <c r="AT234" s="263" t="s">
        <v>157</v>
      </c>
      <c r="AU234" s="263" t="s">
        <v>87</v>
      </c>
      <c r="AV234" s="14" t="s">
        <v>151</v>
      </c>
      <c r="AW234" s="14" t="s">
        <v>5</v>
      </c>
      <c r="AX234" s="14" t="s">
        <v>85</v>
      </c>
      <c r="AY234" s="263" t="s">
        <v>144</v>
      </c>
    </row>
    <row r="235" s="12" customFormat="1" ht="22.8" customHeight="1">
      <c r="A235" s="12"/>
      <c r="B235" s="204"/>
      <c r="C235" s="205"/>
      <c r="D235" s="206" t="s">
        <v>76</v>
      </c>
      <c r="E235" s="219" t="s">
        <v>87</v>
      </c>
      <c r="F235" s="219" t="s">
        <v>310</v>
      </c>
      <c r="G235" s="205"/>
      <c r="H235" s="205"/>
      <c r="I235" s="208"/>
      <c r="J235" s="208"/>
      <c r="K235" s="220">
        <f>BK235</f>
        <v>0</v>
      </c>
      <c r="L235" s="205"/>
      <c r="M235" s="210"/>
      <c r="N235" s="211"/>
      <c r="O235" s="212"/>
      <c r="P235" s="212"/>
      <c r="Q235" s="213">
        <f>SUM(Q236:Q245)</f>
        <v>0</v>
      </c>
      <c r="R235" s="213">
        <f>SUM(R236:R245)</f>
        <v>0</v>
      </c>
      <c r="S235" s="212"/>
      <c r="T235" s="214">
        <f>SUM(T236:T245)</f>
        <v>0</v>
      </c>
      <c r="U235" s="212"/>
      <c r="V235" s="214">
        <f>SUM(V236:V245)</f>
        <v>1.4308000000000001</v>
      </c>
      <c r="W235" s="212"/>
      <c r="X235" s="215">
        <f>SUM(X236:X245)</f>
        <v>0</v>
      </c>
      <c r="Y235" s="12"/>
      <c r="Z235" s="12"/>
      <c r="AA235" s="12"/>
      <c r="AB235" s="12"/>
      <c r="AC235" s="12"/>
      <c r="AD235" s="12"/>
      <c r="AE235" s="12"/>
      <c r="AR235" s="216" t="s">
        <v>85</v>
      </c>
      <c r="AT235" s="217" t="s">
        <v>76</v>
      </c>
      <c r="AU235" s="217" t="s">
        <v>85</v>
      </c>
      <c r="AY235" s="216" t="s">
        <v>144</v>
      </c>
      <c r="BK235" s="218">
        <f>SUM(BK236:BK245)</f>
        <v>0</v>
      </c>
    </row>
    <row r="236" s="2" customFormat="1" ht="44.25" customHeight="1">
      <c r="A236" s="38"/>
      <c r="B236" s="39"/>
      <c r="C236" s="221" t="s">
        <v>296</v>
      </c>
      <c r="D236" s="221" t="s">
        <v>146</v>
      </c>
      <c r="E236" s="222" t="s">
        <v>312</v>
      </c>
      <c r="F236" s="223" t="s">
        <v>313</v>
      </c>
      <c r="G236" s="224" t="s">
        <v>202</v>
      </c>
      <c r="H236" s="225">
        <v>7</v>
      </c>
      <c r="I236" s="226"/>
      <c r="J236" s="226"/>
      <c r="K236" s="227">
        <f>ROUND(P236*H236,2)</f>
        <v>0</v>
      </c>
      <c r="L236" s="223" t="s">
        <v>150</v>
      </c>
      <c r="M236" s="44"/>
      <c r="N236" s="228" t="s">
        <v>1</v>
      </c>
      <c r="O236" s="229" t="s">
        <v>40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91"/>
      <c r="T236" s="231">
        <f>S236*H236</f>
        <v>0</v>
      </c>
      <c r="U236" s="231">
        <v>0.2044</v>
      </c>
      <c r="V236" s="231">
        <f>U236*H236</f>
        <v>1.4308000000000001</v>
      </c>
      <c r="W236" s="231">
        <v>0</v>
      </c>
      <c r="X236" s="232">
        <f>W236*H236</f>
        <v>0</v>
      </c>
      <c r="Y236" s="38"/>
      <c r="Z236" s="38"/>
      <c r="AA236" s="38"/>
      <c r="AB236" s="38"/>
      <c r="AC236" s="38"/>
      <c r="AD236" s="38"/>
      <c r="AE236" s="38"/>
      <c r="AR236" s="233" t="s">
        <v>151</v>
      </c>
      <c r="AT236" s="233" t="s">
        <v>146</v>
      </c>
      <c r="AU236" s="233" t="s">
        <v>87</v>
      </c>
      <c r="AY236" s="17" t="s">
        <v>144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7" t="s">
        <v>85</v>
      </c>
      <c r="BK236" s="234">
        <f>ROUND(P236*H236,2)</f>
        <v>0</v>
      </c>
      <c r="BL236" s="17" t="s">
        <v>151</v>
      </c>
      <c r="BM236" s="233" t="s">
        <v>871</v>
      </c>
    </row>
    <row r="237" s="2" customFormat="1">
      <c r="A237" s="38"/>
      <c r="B237" s="39"/>
      <c r="C237" s="40"/>
      <c r="D237" s="235" t="s">
        <v>153</v>
      </c>
      <c r="E237" s="40"/>
      <c r="F237" s="236" t="s">
        <v>315</v>
      </c>
      <c r="G237" s="40"/>
      <c r="H237" s="40"/>
      <c r="I237" s="237"/>
      <c r="J237" s="237"/>
      <c r="K237" s="40"/>
      <c r="L237" s="40"/>
      <c r="M237" s="44"/>
      <c r="N237" s="238"/>
      <c r="O237" s="239"/>
      <c r="P237" s="91"/>
      <c r="Q237" s="91"/>
      <c r="R237" s="91"/>
      <c r="S237" s="91"/>
      <c r="T237" s="91"/>
      <c r="U237" s="91"/>
      <c r="V237" s="91"/>
      <c r="W237" s="91"/>
      <c r="X237" s="92"/>
      <c r="Y237" s="38"/>
      <c r="Z237" s="38"/>
      <c r="AA237" s="38"/>
      <c r="AB237" s="38"/>
      <c r="AC237" s="38"/>
      <c r="AD237" s="38"/>
      <c r="AE237" s="38"/>
      <c r="AT237" s="17" t="s">
        <v>153</v>
      </c>
      <c r="AU237" s="17" t="s">
        <v>87</v>
      </c>
    </row>
    <row r="238" s="2" customFormat="1">
      <c r="A238" s="38"/>
      <c r="B238" s="39"/>
      <c r="C238" s="40"/>
      <c r="D238" s="240" t="s">
        <v>155</v>
      </c>
      <c r="E238" s="40"/>
      <c r="F238" s="241" t="s">
        <v>316</v>
      </c>
      <c r="G238" s="40"/>
      <c r="H238" s="40"/>
      <c r="I238" s="237"/>
      <c r="J238" s="237"/>
      <c r="K238" s="40"/>
      <c r="L238" s="40"/>
      <c r="M238" s="44"/>
      <c r="N238" s="238"/>
      <c r="O238" s="239"/>
      <c r="P238" s="91"/>
      <c r="Q238" s="91"/>
      <c r="R238" s="91"/>
      <c r="S238" s="91"/>
      <c r="T238" s="91"/>
      <c r="U238" s="91"/>
      <c r="V238" s="91"/>
      <c r="W238" s="91"/>
      <c r="X238" s="92"/>
      <c r="Y238" s="38"/>
      <c r="Z238" s="38"/>
      <c r="AA238" s="38"/>
      <c r="AB238" s="38"/>
      <c r="AC238" s="38"/>
      <c r="AD238" s="38"/>
      <c r="AE238" s="38"/>
      <c r="AT238" s="17" t="s">
        <v>155</v>
      </c>
      <c r="AU238" s="17" t="s">
        <v>87</v>
      </c>
    </row>
    <row r="239" s="13" customFormat="1">
      <c r="A239" s="13"/>
      <c r="B239" s="242"/>
      <c r="C239" s="243"/>
      <c r="D239" s="235" t="s">
        <v>157</v>
      </c>
      <c r="E239" s="244" t="s">
        <v>1</v>
      </c>
      <c r="F239" s="245" t="s">
        <v>872</v>
      </c>
      <c r="G239" s="243"/>
      <c r="H239" s="246">
        <v>7</v>
      </c>
      <c r="I239" s="247"/>
      <c r="J239" s="247"/>
      <c r="K239" s="243"/>
      <c r="L239" s="243"/>
      <c r="M239" s="248"/>
      <c r="N239" s="249"/>
      <c r="O239" s="250"/>
      <c r="P239" s="250"/>
      <c r="Q239" s="250"/>
      <c r="R239" s="250"/>
      <c r="S239" s="250"/>
      <c r="T239" s="250"/>
      <c r="U239" s="250"/>
      <c r="V239" s="250"/>
      <c r="W239" s="250"/>
      <c r="X239" s="251"/>
      <c r="Y239" s="13"/>
      <c r="Z239" s="13"/>
      <c r="AA239" s="13"/>
      <c r="AB239" s="13"/>
      <c r="AC239" s="13"/>
      <c r="AD239" s="13"/>
      <c r="AE239" s="13"/>
      <c r="AT239" s="252" t="s">
        <v>157</v>
      </c>
      <c r="AU239" s="252" t="s">
        <v>87</v>
      </c>
      <c r="AV239" s="13" t="s">
        <v>87</v>
      </c>
      <c r="AW239" s="13" t="s">
        <v>5</v>
      </c>
      <c r="AX239" s="13" t="s">
        <v>77</v>
      </c>
      <c r="AY239" s="252" t="s">
        <v>144</v>
      </c>
    </row>
    <row r="240" s="14" customFormat="1">
      <c r="A240" s="14"/>
      <c r="B240" s="253"/>
      <c r="C240" s="254"/>
      <c r="D240" s="235" t="s">
        <v>157</v>
      </c>
      <c r="E240" s="255" t="s">
        <v>1</v>
      </c>
      <c r="F240" s="256" t="s">
        <v>159</v>
      </c>
      <c r="G240" s="254"/>
      <c r="H240" s="257">
        <v>7</v>
      </c>
      <c r="I240" s="258"/>
      <c r="J240" s="258"/>
      <c r="K240" s="254"/>
      <c r="L240" s="254"/>
      <c r="M240" s="259"/>
      <c r="N240" s="260"/>
      <c r="O240" s="261"/>
      <c r="P240" s="261"/>
      <c r="Q240" s="261"/>
      <c r="R240" s="261"/>
      <c r="S240" s="261"/>
      <c r="T240" s="261"/>
      <c r="U240" s="261"/>
      <c r="V240" s="261"/>
      <c r="W240" s="261"/>
      <c r="X240" s="262"/>
      <c r="Y240" s="14"/>
      <c r="Z240" s="14"/>
      <c r="AA240" s="14"/>
      <c r="AB240" s="14"/>
      <c r="AC240" s="14"/>
      <c r="AD240" s="14"/>
      <c r="AE240" s="14"/>
      <c r="AT240" s="263" t="s">
        <v>157</v>
      </c>
      <c r="AU240" s="263" t="s">
        <v>87</v>
      </c>
      <c r="AV240" s="14" t="s">
        <v>151</v>
      </c>
      <c r="AW240" s="14" t="s">
        <v>5</v>
      </c>
      <c r="AX240" s="14" t="s">
        <v>85</v>
      </c>
      <c r="AY240" s="263" t="s">
        <v>144</v>
      </c>
    </row>
    <row r="241" s="2" customFormat="1">
      <c r="A241" s="38"/>
      <c r="B241" s="39"/>
      <c r="C241" s="221" t="s">
        <v>303</v>
      </c>
      <c r="D241" s="221" t="s">
        <v>146</v>
      </c>
      <c r="E241" s="222" t="s">
        <v>320</v>
      </c>
      <c r="F241" s="223" t="s">
        <v>321</v>
      </c>
      <c r="G241" s="224" t="s">
        <v>216</v>
      </c>
      <c r="H241" s="225">
        <v>5.5</v>
      </c>
      <c r="I241" s="226"/>
      <c r="J241" s="226"/>
      <c r="K241" s="227">
        <f>ROUND(P241*H241,2)</f>
        <v>0</v>
      </c>
      <c r="L241" s="223" t="s">
        <v>150</v>
      </c>
      <c r="M241" s="44"/>
      <c r="N241" s="228" t="s">
        <v>1</v>
      </c>
      <c r="O241" s="229" t="s">
        <v>40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91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38"/>
      <c r="Z241" s="38"/>
      <c r="AA241" s="38"/>
      <c r="AB241" s="38"/>
      <c r="AC241" s="38"/>
      <c r="AD241" s="38"/>
      <c r="AE241" s="38"/>
      <c r="AR241" s="233" t="s">
        <v>151</v>
      </c>
      <c r="AT241" s="233" t="s">
        <v>146</v>
      </c>
      <c r="AU241" s="233" t="s">
        <v>87</v>
      </c>
      <c r="AY241" s="17" t="s">
        <v>144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7" t="s">
        <v>85</v>
      </c>
      <c r="BK241" s="234">
        <f>ROUND(P241*H241,2)</f>
        <v>0</v>
      </c>
      <c r="BL241" s="17" t="s">
        <v>151</v>
      </c>
      <c r="BM241" s="233" t="s">
        <v>873</v>
      </c>
    </row>
    <row r="242" s="2" customFormat="1">
      <c r="A242" s="38"/>
      <c r="B242" s="39"/>
      <c r="C242" s="40"/>
      <c r="D242" s="235" t="s">
        <v>153</v>
      </c>
      <c r="E242" s="40"/>
      <c r="F242" s="236" t="s">
        <v>323</v>
      </c>
      <c r="G242" s="40"/>
      <c r="H242" s="40"/>
      <c r="I242" s="237"/>
      <c r="J242" s="237"/>
      <c r="K242" s="40"/>
      <c r="L242" s="40"/>
      <c r="M242" s="44"/>
      <c r="N242" s="238"/>
      <c r="O242" s="239"/>
      <c r="P242" s="91"/>
      <c r="Q242" s="91"/>
      <c r="R242" s="91"/>
      <c r="S242" s="91"/>
      <c r="T242" s="91"/>
      <c r="U242" s="91"/>
      <c r="V242" s="91"/>
      <c r="W242" s="91"/>
      <c r="X242" s="92"/>
      <c r="Y242" s="38"/>
      <c r="Z242" s="38"/>
      <c r="AA242" s="38"/>
      <c r="AB242" s="38"/>
      <c r="AC242" s="38"/>
      <c r="AD242" s="38"/>
      <c r="AE242" s="38"/>
      <c r="AT242" s="17" t="s">
        <v>153</v>
      </c>
      <c r="AU242" s="17" t="s">
        <v>87</v>
      </c>
    </row>
    <row r="243" s="2" customFormat="1">
      <c r="A243" s="38"/>
      <c r="B243" s="39"/>
      <c r="C243" s="40"/>
      <c r="D243" s="240" t="s">
        <v>155</v>
      </c>
      <c r="E243" s="40"/>
      <c r="F243" s="241" t="s">
        <v>324</v>
      </c>
      <c r="G243" s="40"/>
      <c r="H243" s="40"/>
      <c r="I243" s="237"/>
      <c r="J243" s="237"/>
      <c r="K243" s="40"/>
      <c r="L243" s="40"/>
      <c r="M243" s="44"/>
      <c r="N243" s="238"/>
      <c r="O243" s="239"/>
      <c r="P243" s="91"/>
      <c r="Q243" s="91"/>
      <c r="R243" s="91"/>
      <c r="S243" s="91"/>
      <c r="T243" s="91"/>
      <c r="U243" s="91"/>
      <c r="V243" s="91"/>
      <c r="W243" s="91"/>
      <c r="X243" s="92"/>
      <c r="Y243" s="38"/>
      <c r="Z243" s="38"/>
      <c r="AA243" s="38"/>
      <c r="AB243" s="38"/>
      <c r="AC243" s="38"/>
      <c r="AD243" s="38"/>
      <c r="AE243" s="38"/>
      <c r="AT243" s="17" t="s">
        <v>155</v>
      </c>
      <c r="AU243" s="17" t="s">
        <v>87</v>
      </c>
    </row>
    <row r="244" s="13" customFormat="1">
      <c r="A244" s="13"/>
      <c r="B244" s="242"/>
      <c r="C244" s="243"/>
      <c r="D244" s="235" t="s">
        <v>157</v>
      </c>
      <c r="E244" s="244" t="s">
        <v>1</v>
      </c>
      <c r="F244" s="245" t="s">
        <v>874</v>
      </c>
      <c r="G244" s="243"/>
      <c r="H244" s="246">
        <v>5.5</v>
      </c>
      <c r="I244" s="247"/>
      <c r="J244" s="247"/>
      <c r="K244" s="243"/>
      <c r="L244" s="243"/>
      <c r="M244" s="248"/>
      <c r="N244" s="249"/>
      <c r="O244" s="250"/>
      <c r="P244" s="250"/>
      <c r="Q244" s="250"/>
      <c r="R244" s="250"/>
      <c r="S244" s="250"/>
      <c r="T244" s="250"/>
      <c r="U244" s="250"/>
      <c r="V244" s="250"/>
      <c r="W244" s="250"/>
      <c r="X244" s="251"/>
      <c r="Y244" s="13"/>
      <c r="Z244" s="13"/>
      <c r="AA244" s="13"/>
      <c r="AB244" s="13"/>
      <c r="AC244" s="13"/>
      <c r="AD244" s="13"/>
      <c r="AE244" s="13"/>
      <c r="AT244" s="252" t="s">
        <v>157</v>
      </c>
      <c r="AU244" s="252" t="s">
        <v>87</v>
      </c>
      <c r="AV244" s="13" t="s">
        <v>87</v>
      </c>
      <c r="AW244" s="13" t="s">
        <v>5</v>
      </c>
      <c r="AX244" s="13" t="s">
        <v>77</v>
      </c>
      <c r="AY244" s="252" t="s">
        <v>144</v>
      </c>
    </row>
    <row r="245" s="14" customFormat="1">
      <c r="A245" s="14"/>
      <c r="B245" s="253"/>
      <c r="C245" s="254"/>
      <c r="D245" s="235" t="s">
        <v>157</v>
      </c>
      <c r="E245" s="255" t="s">
        <v>1</v>
      </c>
      <c r="F245" s="256" t="s">
        <v>159</v>
      </c>
      <c r="G245" s="254"/>
      <c r="H245" s="257">
        <v>5.5</v>
      </c>
      <c r="I245" s="258"/>
      <c r="J245" s="258"/>
      <c r="K245" s="254"/>
      <c r="L245" s="254"/>
      <c r="M245" s="259"/>
      <c r="N245" s="260"/>
      <c r="O245" s="261"/>
      <c r="P245" s="261"/>
      <c r="Q245" s="261"/>
      <c r="R245" s="261"/>
      <c r="S245" s="261"/>
      <c r="T245" s="261"/>
      <c r="U245" s="261"/>
      <c r="V245" s="261"/>
      <c r="W245" s="261"/>
      <c r="X245" s="262"/>
      <c r="Y245" s="14"/>
      <c r="Z245" s="14"/>
      <c r="AA245" s="14"/>
      <c r="AB245" s="14"/>
      <c r="AC245" s="14"/>
      <c r="AD245" s="14"/>
      <c r="AE245" s="14"/>
      <c r="AT245" s="263" t="s">
        <v>157</v>
      </c>
      <c r="AU245" s="263" t="s">
        <v>87</v>
      </c>
      <c r="AV245" s="14" t="s">
        <v>151</v>
      </c>
      <c r="AW245" s="14" t="s">
        <v>5</v>
      </c>
      <c r="AX245" s="14" t="s">
        <v>85</v>
      </c>
      <c r="AY245" s="263" t="s">
        <v>144</v>
      </c>
    </row>
    <row r="246" s="12" customFormat="1" ht="22.8" customHeight="1">
      <c r="A246" s="12"/>
      <c r="B246" s="204"/>
      <c r="C246" s="205"/>
      <c r="D246" s="206" t="s">
        <v>76</v>
      </c>
      <c r="E246" s="219" t="s">
        <v>166</v>
      </c>
      <c r="F246" s="219" t="s">
        <v>328</v>
      </c>
      <c r="G246" s="205"/>
      <c r="H246" s="205"/>
      <c r="I246" s="208"/>
      <c r="J246" s="208"/>
      <c r="K246" s="220">
        <f>BK246</f>
        <v>0</v>
      </c>
      <c r="L246" s="205"/>
      <c r="M246" s="210"/>
      <c r="N246" s="211"/>
      <c r="O246" s="212"/>
      <c r="P246" s="212"/>
      <c r="Q246" s="213">
        <f>SUM(Q247:Q256)</f>
        <v>0</v>
      </c>
      <c r="R246" s="213">
        <f>SUM(R247:R256)</f>
        <v>0</v>
      </c>
      <c r="S246" s="212"/>
      <c r="T246" s="214">
        <f>SUM(T247:T256)</f>
        <v>0</v>
      </c>
      <c r="U246" s="212"/>
      <c r="V246" s="214">
        <f>SUM(V247:V256)</f>
        <v>2.1709300000000002</v>
      </c>
      <c r="W246" s="212"/>
      <c r="X246" s="215">
        <f>SUM(X247:X256)</f>
        <v>0</v>
      </c>
      <c r="Y246" s="12"/>
      <c r="Z246" s="12"/>
      <c r="AA246" s="12"/>
      <c r="AB246" s="12"/>
      <c r="AC246" s="12"/>
      <c r="AD246" s="12"/>
      <c r="AE246" s="12"/>
      <c r="AR246" s="216" t="s">
        <v>85</v>
      </c>
      <c r="AT246" s="217" t="s">
        <v>76</v>
      </c>
      <c r="AU246" s="217" t="s">
        <v>85</v>
      </c>
      <c r="AY246" s="216" t="s">
        <v>144</v>
      </c>
      <c r="BK246" s="218">
        <f>SUM(BK247:BK256)</f>
        <v>0</v>
      </c>
    </row>
    <row r="247" s="2" customFormat="1" ht="24.15" customHeight="1">
      <c r="A247" s="38"/>
      <c r="B247" s="39"/>
      <c r="C247" s="221" t="s">
        <v>311</v>
      </c>
      <c r="D247" s="221" t="s">
        <v>146</v>
      </c>
      <c r="E247" s="222" t="s">
        <v>875</v>
      </c>
      <c r="F247" s="223" t="s">
        <v>876</v>
      </c>
      <c r="G247" s="224" t="s">
        <v>202</v>
      </c>
      <c r="H247" s="225">
        <v>32</v>
      </c>
      <c r="I247" s="226"/>
      <c r="J247" s="226"/>
      <c r="K247" s="227">
        <f>ROUND(P247*H247,2)</f>
        <v>0</v>
      </c>
      <c r="L247" s="223" t="s">
        <v>1</v>
      </c>
      <c r="M247" s="44"/>
      <c r="N247" s="228" t="s">
        <v>1</v>
      </c>
      <c r="O247" s="229" t="s">
        <v>40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91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38"/>
      <c r="Z247" s="38"/>
      <c r="AA247" s="38"/>
      <c r="AB247" s="38"/>
      <c r="AC247" s="38"/>
      <c r="AD247" s="38"/>
      <c r="AE247" s="38"/>
      <c r="AR247" s="233" t="s">
        <v>332</v>
      </c>
      <c r="AT247" s="233" t="s">
        <v>146</v>
      </c>
      <c r="AU247" s="233" t="s">
        <v>87</v>
      </c>
      <c r="AY247" s="17" t="s">
        <v>144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7" t="s">
        <v>85</v>
      </c>
      <c r="BK247" s="234">
        <f>ROUND(P247*H247,2)</f>
        <v>0</v>
      </c>
      <c r="BL247" s="17" t="s">
        <v>332</v>
      </c>
      <c r="BM247" s="233" t="s">
        <v>877</v>
      </c>
    </row>
    <row r="248" s="2" customFormat="1">
      <c r="A248" s="38"/>
      <c r="B248" s="39"/>
      <c r="C248" s="40"/>
      <c r="D248" s="235" t="s">
        <v>153</v>
      </c>
      <c r="E248" s="40"/>
      <c r="F248" s="236" t="s">
        <v>878</v>
      </c>
      <c r="G248" s="40"/>
      <c r="H248" s="40"/>
      <c r="I248" s="237"/>
      <c r="J248" s="237"/>
      <c r="K248" s="40"/>
      <c r="L248" s="40"/>
      <c r="M248" s="44"/>
      <c r="N248" s="238"/>
      <c r="O248" s="239"/>
      <c r="P248" s="91"/>
      <c r="Q248" s="91"/>
      <c r="R248" s="91"/>
      <c r="S248" s="91"/>
      <c r="T248" s="91"/>
      <c r="U248" s="91"/>
      <c r="V248" s="91"/>
      <c r="W248" s="91"/>
      <c r="X248" s="92"/>
      <c r="Y248" s="38"/>
      <c r="Z248" s="38"/>
      <c r="AA248" s="38"/>
      <c r="AB248" s="38"/>
      <c r="AC248" s="38"/>
      <c r="AD248" s="38"/>
      <c r="AE248" s="38"/>
      <c r="AT248" s="17" t="s">
        <v>153</v>
      </c>
      <c r="AU248" s="17" t="s">
        <v>87</v>
      </c>
    </row>
    <row r="249" s="13" customFormat="1">
      <c r="A249" s="13"/>
      <c r="B249" s="242"/>
      <c r="C249" s="243"/>
      <c r="D249" s="235" t="s">
        <v>157</v>
      </c>
      <c r="E249" s="244" t="s">
        <v>1</v>
      </c>
      <c r="F249" s="245" t="s">
        <v>879</v>
      </c>
      <c r="G249" s="243"/>
      <c r="H249" s="246">
        <v>32</v>
      </c>
      <c r="I249" s="247"/>
      <c r="J249" s="247"/>
      <c r="K249" s="243"/>
      <c r="L249" s="243"/>
      <c r="M249" s="248"/>
      <c r="N249" s="249"/>
      <c r="O249" s="250"/>
      <c r="P249" s="250"/>
      <c r="Q249" s="250"/>
      <c r="R249" s="250"/>
      <c r="S249" s="250"/>
      <c r="T249" s="250"/>
      <c r="U249" s="250"/>
      <c r="V249" s="250"/>
      <c r="W249" s="250"/>
      <c r="X249" s="251"/>
      <c r="Y249" s="13"/>
      <c r="Z249" s="13"/>
      <c r="AA249" s="13"/>
      <c r="AB249" s="13"/>
      <c r="AC249" s="13"/>
      <c r="AD249" s="13"/>
      <c r="AE249" s="13"/>
      <c r="AT249" s="252" t="s">
        <v>157</v>
      </c>
      <c r="AU249" s="252" t="s">
        <v>87</v>
      </c>
      <c r="AV249" s="13" t="s">
        <v>87</v>
      </c>
      <c r="AW249" s="13" t="s">
        <v>5</v>
      </c>
      <c r="AX249" s="13" t="s">
        <v>77</v>
      </c>
      <c r="AY249" s="252" t="s">
        <v>144</v>
      </c>
    </row>
    <row r="250" s="14" customFormat="1">
      <c r="A250" s="14"/>
      <c r="B250" s="253"/>
      <c r="C250" s="254"/>
      <c r="D250" s="235" t="s">
        <v>157</v>
      </c>
      <c r="E250" s="255" t="s">
        <v>1</v>
      </c>
      <c r="F250" s="256" t="s">
        <v>159</v>
      </c>
      <c r="G250" s="254"/>
      <c r="H250" s="257">
        <v>32</v>
      </c>
      <c r="I250" s="258"/>
      <c r="J250" s="258"/>
      <c r="K250" s="254"/>
      <c r="L250" s="254"/>
      <c r="M250" s="259"/>
      <c r="N250" s="260"/>
      <c r="O250" s="261"/>
      <c r="P250" s="261"/>
      <c r="Q250" s="261"/>
      <c r="R250" s="261"/>
      <c r="S250" s="261"/>
      <c r="T250" s="261"/>
      <c r="U250" s="261"/>
      <c r="V250" s="261"/>
      <c r="W250" s="261"/>
      <c r="X250" s="262"/>
      <c r="Y250" s="14"/>
      <c r="Z250" s="14"/>
      <c r="AA250" s="14"/>
      <c r="AB250" s="14"/>
      <c r="AC250" s="14"/>
      <c r="AD250" s="14"/>
      <c r="AE250" s="14"/>
      <c r="AT250" s="263" t="s">
        <v>157</v>
      </c>
      <c r="AU250" s="263" t="s">
        <v>87</v>
      </c>
      <c r="AV250" s="14" t="s">
        <v>151</v>
      </c>
      <c r="AW250" s="14" t="s">
        <v>5</v>
      </c>
      <c r="AX250" s="14" t="s">
        <v>85</v>
      </c>
      <c r="AY250" s="263" t="s">
        <v>144</v>
      </c>
    </row>
    <row r="251" s="2" customFormat="1" ht="16.5" customHeight="1">
      <c r="A251" s="38"/>
      <c r="B251" s="39"/>
      <c r="C251" s="221" t="s">
        <v>319</v>
      </c>
      <c r="D251" s="221" t="s">
        <v>146</v>
      </c>
      <c r="E251" s="222" t="s">
        <v>337</v>
      </c>
      <c r="F251" s="223" t="s">
        <v>338</v>
      </c>
      <c r="G251" s="224" t="s">
        <v>216</v>
      </c>
      <c r="H251" s="225">
        <v>1.49</v>
      </c>
      <c r="I251" s="226"/>
      <c r="J251" s="226"/>
      <c r="K251" s="227">
        <f>ROUND(P251*H251,2)</f>
        <v>0</v>
      </c>
      <c r="L251" s="223" t="s">
        <v>1</v>
      </c>
      <c r="M251" s="44"/>
      <c r="N251" s="228" t="s">
        <v>1</v>
      </c>
      <c r="O251" s="229" t="s">
        <v>40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91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38"/>
      <c r="Z251" s="38"/>
      <c r="AA251" s="38"/>
      <c r="AB251" s="38"/>
      <c r="AC251" s="38"/>
      <c r="AD251" s="38"/>
      <c r="AE251" s="38"/>
      <c r="AR251" s="233" t="s">
        <v>151</v>
      </c>
      <c r="AT251" s="233" t="s">
        <v>146</v>
      </c>
      <c r="AU251" s="233" t="s">
        <v>87</v>
      </c>
      <c r="AY251" s="17" t="s">
        <v>144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7" t="s">
        <v>85</v>
      </c>
      <c r="BK251" s="234">
        <f>ROUND(P251*H251,2)</f>
        <v>0</v>
      </c>
      <c r="BL251" s="17" t="s">
        <v>151</v>
      </c>
      <c r="BM251" s="233" t="s">
        <v>880</v>
      </c>
    </row>
    <row r="252" s="2" customFormat="1">
      <c r="A252" s="38"/>
      <c r="B252" s="39"/>
      <c r="C252" s="40"/>
      <c r="D252" s="235" t="s">
        <v>153</v>
      </c>
      <c r="E252" s="40"/>
      <c r="F252" s="236" t="s">
        <v>340</v>
      </c>
      <c r="G252" s="40"/>
      <c r="H252" s="40"/>
      <c r="I252" s="237"/>
      <c r="J252" s="237"/>
      <c r="K252" s="40"/>
      <c r="L252" s="40"/>
      <c r="M252" s="44"/>
      <c r="N252" s="238"/>
      <c r="O252" s="239"/>
      <c r="P252" s="91"/>
      <c r="Q252" s="91"/>
      <c r="R252" s="91"/>
      <c r="S252" s="91"/>
      <c r="T252" s="91"/>
      <c r="U252" s="91"/>
      <c r="V252" s="91"/>
      <c r="W252" s="91"/>
      <c r="X252" s="92"/>
      <c r="Y252" s="38"/>
      <c r="Z252" s="38"/>
      <c r="AA252" s="38"/>
      <c r="AB252" s="38"/>
      <c r="AC252" s="38"/>
      <c r="AD252" s="38"/>
      <c r="AE252" s="38"/>
      <c r="AT252" s="17" t="s">
        <v>153</v>
      </c>
      <c r="AU252" s="17" t="s">
        <v>87</v>
      </c>
    </row>
    <row r="253" s="13" customFormat="1">
      <c r="A253" s="13"/>
      <c r="B253" s="242"/>
      <c r="C253" s="243"/>
      <c r="D253" s="235" t="s">
        <v>157</v>
      </c>
      <c r="E253" s="244" t="s">
        <v>1</v>
      </c>
      <c r="F253" s="245" t="s">
        <v>881</v>
      </c>
      <c r="G253" s="243"/>
      <c r="H253" s="246">
        <v>1.49</v>
      </c>
      <c r="I253" s="247"/>
      <c r="J253" s="247"/>
      <c r="K253" s="243"/>
      <c r="L253" s="243"/>
      <c r="M253" s="248"/>
      <c r="N253" s="249"/>
      <c r="O253" s="250"/>
      <c r="P253" s="250"/>
      <c r="Q253" s="250"/>
      <c r="R253" s="250"/>
      <c r="S253" s="250"/>
      <c r="T253" s="250"/>
      <c r="U253" s="250"/>
      <c r="V253" s="250"/>
      <c r="W253" s="250"/>
      <c r="X253" s="251"/>
      <c r="Y253" s="13"/>
      <c r="Z253" s="13"/>
      <c r="AA253" s="13"/>
      <c r="AB253" s="13"/>
      <c r="AC253" s="13"/>
      <c r="AD253" s="13"/>
      <c r="AE253" s="13"/>
      <c r="AT253" s="252" t="s">
        <v>157</v>
      </c>
      <c r="AU253" s="252" t="s">
        <v>87</v>
      </c>
      <c r="AV253" s="13" t="s">
        <v>87</v>
      </c>
      <c r="AW253" s="13" t="s">
        <v>5</v>
      </c>
      <c r="AX253" s="13" t="s">
        <v>77</v>
      </c>
      <c r="AY253" s="252" t="s">
        <v>144</v>
      </c>
    </row>
    <row r="254" s="14" customFormat="1">
      <c r="A254" s="14"/>
      <c r="B254" s="253"/>
      <c r="C254" s="254"/>
      <c r="D254" s="235" t="s">
        <v>157</v>
      </c>
      <c r="E254" s="255" t="s">
        <v>1</v>
      </c>
      <c r="F254" s="256" t="s">
        <v>159</v>
      </c>
      <c r="G254" s="254"/>
      <c r="H254" s="257">
        <v>1.49</v>
      </c>
      <c r="I254" s="258"/>
      <c r="J254" s="258"/>
      <c r="K254" s="254"/>
      <c r="L254" s="254"/>
      <c r="M254" s="259"/>
      <c r="N254" s="260"/>
      <c r="O254" s="261"/>
      <c r="P254" s="261"/>
      <c r="Q254" s="261"/>
      <c r="R254" s="261"/>
      <c r="S254" s="261"/>
      <c r="T254" s="261"/>
      <c r="U254" s="261"/>
      <c r="V254" s="261"/>
      <c r="W254" s="261"/>
      <c r="X254" s="262"/>
      <c r="Y254" s="14"/>
      <c r="Z254" s="14"/>
      <c r="AA254" s="14"/>
      <c r="AB254" s="14"/>
      <c r="AC254" s="14"/>
      <c r="AD254" s="14"/>
      <c r="AE254" s="14"/>
      <c r="AT254" s="263" t="s">
        <v>157</v>
      </c>
      <c r="AU254" s="263" t="s">
        <v>87</v>
      </c>
      <c r="AV254" s="14" t="s">
        <v>151</v>
      </c>
      <c r="AW254" s="14" t="s">
        <v>5</v>
      </c>
      <c r="AX254" s="14" t="s">
        <v>85</v>
      </c>
      <c r="AY254" s="263" t="s">
        <v>144</v>
      </c>
    </row>
    <row r="255" s="2" customFormat="1">
      <c r="A255" s="38"/>
      <c r="B255" s="39"/>
      <c r="C255" s="276" t="s">
        <v>329</v>
      </c>
      <c r="D255" s="276" t="s">
        <v>343</v>
      </c>
      <c r="E255" s="277" t="s">
        <v>344</v>
      </c>
      <c r="F255" s="278" t="s">
        <v>345</v>
      </c>
      <c r="G255" s="279" t="s">
        <v>216</v>
      </c>
      <c r="H255" s="280">
        <v>1.49</v>
      </c>
      <c r="I255" s="281"/>
      <c r="J255" s="282"/>
      <c r="K255" s="283">
        <f>ROUND(P255*H255,2)</f>
        <v>0</v>
      </c>
      <c r="L255" s="278" t="s">
        <v>150</v>
      </c>
      <c r="M255" s="284"/>
      <c r="N255" s="285" t="s">
        <v>1</v>
      </c>
      <c r="O255" s="229" t="s">
        <v>40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91"/>
      <c r="T255" s="231">
        <f>S255*H255</f>
        <v>0</v>
      </c>
      <c r="U255" s="231">
        <v>1.4570000000000001</v>
      </c>
      <c r="V255" s="231">
        <f>U255*H255</f>
        <v>2.1709300000000002</v>
      </c>
      <c r="W255" s="231">
        <v>0</v>
      </c>
      <c r="X255" s="232">
        <f>W255*H255</f>
        <v>0</v>
      </c>
      <c r="Y255" s="38"/>
      <c r="Z255" s="38"/>
      <c r="AA255" s="38"/>
      <c r="AB255" s="38"/>
      <c r="AC255" s="38"/>
      <c r="AD255" s="38"/>
      <c r="AE255" s="38"/>
      <c r="AR255" s="233" t="s">
        <v>199</v>
      </c>
      <c r="AT255" s="233" t="s">
        <v>343</v>
      </c>
      <c r="AU255" s="233" t="s">
        <v>87</v>
      </c>
      <c r="AY255" s="17" t="s">
        <v>144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7" t="s">
        <v>85</v>
      </c>
      <c r="BK255" s="234">
        <f>ROUND(P255*H255,2)</f>
        <v>0</v>
      </c>
      <c r="BL255" s="17" t="s">
        <v>151</v>
      </c>
      <c r="BM255" s="233" t="s">
        <v>882</v>
      </c>
    </row>
    <row r="256" s="2" customFormat="1">
      <c r="A256" s="38"/>
      <c r="B256" s="39"/>
      <c r="C256" s="40"/>
      <c r="D256" s="235" t="s">
        <v>153</v>
      </c>
      <c r="E256" s="40"/>
      <c r="F256" s="236" t="s">
        <v>345</v>
      </c>
      <c r="G256" s="40"/>
      <c r="H256" s="40"/>
      <c r="I256" s="237"/>
      <c r="J256" s="237"/>
      <c r="K256" s="40"/>
      <c r="L256" s="40"/>
      <c r="M256" s="44"/>
      <c r="N256" s="238"/>
      <c r="O256" s="239"/>
      <c r="P256" s="91"/>
      <c r="Q256" s="91"/>
      <c r="R256" s="91"/>
      <c r="S256" s="91"/>
      <c r="T256" s="91"/>
      <c r="U256" s="91"/>
      <c r="V256" s="91"/>
      <c r="W256" s="91"/>
      <c r="X256" s="92"/>
      <c r="Y256" s="38"/>
      <c r="Z256" s="38"/>
      <c r="AA256" s="38"/>
      <c r="AB256" s="38"/>
      <c r="AC256" s="38"/>
      <c r="AD256" s="38"/>
      <c r="AE256" s="38"/>
      <c r="AT256" s="17" t="s">
        <v>153</v>
      </c>
      <c r="AU256" s="17" t="s">
        <v>87</v>
      </c>
    </row>
    <row r="257" s="12" customFormat="1" ht="22.8" customHeight="1">
      <c r="A257" s="12"/>
      <c r="B257" s="204"/>
      <c r="C257" s="205"/>
      <c r="D257" s="206" t="s">
        <v>76</v>
      </c>
      <c r="E257" s="219" t="s">
        <v>151</v>
      </c>
      <c r="F257" s="219" t="s">
        <v>348</v>
      </c>
      <c r="G257" s="205"/>
      <c r="H257" s="205"/>
      <c r="I257" s="208"/>
      <c r="J257" s="208"/>
      <c r="K257" s="220">
        <f>BK257</f>
        <v>0</v>
      </c>
      <c r="L257" s="205"/>
      <c r="M257" s="210"/>
      <c r="N257" s="211"/>
      <c r="O257" s="212"/>
      <c r="P257" s="212"/>
      <c r="Q257" s="213">
        <f>SUM(Q258:Q270)</f>
        <v>0</v>
      </c>
      <c r="R257" s="213">
        <f>SUM(R258:R270)</f>
        <v>0</v>
      </c>
      <c r="S257" s="212"/>
      <c r="T257" s="214">
        <f>SUM(T258:T270)</f>
        <v>0</v>
      </c>
      <c r="U257" s="212"/>
      <c r="V257" s="214">
        <f>SUM(V258:V270)</f>
        <v>19.604427900000001</v>
      </c>
      <c r="W257" s="212"/>
      <c r="X257" s="215">
        <f>SUM(X258:X270)</f>
        <v>0</v>
      </c>
      <c r="Y257" s="12"/>
      <c r="Z257" s="12"/>
      <c r="AA257" s="12"/>
      <c r="AB257" s="12"/>
      <c r="AC257" s="12"/>
      <c r="AD257" s="12"/>
      <c r="AE257" s="12"/>
      <c r="AR257" s="216" t="s">
        <v>85</v>
      </c>
      <c r="AT257" s="217" t="s">
        <v>76</v>
      </c>
      <c r="AU257" s="217" t="s">
        <v>85</v>
      </c>
      <c r="AY257" s="216" t="s">
        <v>144</v>
      </c>
      <c r="BK257" s="218">
        <f>SUM(BK258:BK270)</f>
        <v>0</v>
      </c>
    </row>
    <row r="258" s="2" customFormat="1" ht="24.15" customHeight="1">
      <c r="A258" s="38"/>
      <c r="B258" s="39"/>
      <c r="C258" s="221" t="s">
        <v>336</v>
      </c>
      <c r="D258" s="221" t="s">
        <v>146</v>
      </c>
      <c r="E258" s="222" t="s">
        <v>350</v>
      </c>
      <c r="F258" s="223" t="s">
        <v>351</v>
      </c>
      <c r="G258" s="224" t="s">
        <v>216</v>
      </c>
      <c r="H258" s="225">
        <v>1.3999999999999999</v>
      </c>
      <c r="I258" s="226"/>
      <c r="J258" s="226"/>
      <c r="K258" s="227">
        <f>ROUND(P258*H258,2)</f>
        <v>0</v>
      </c>
      <c r="L258" s="223" t="s">
        <v>1</v>
      </c>
      <c r="M258" s="44"/>
      <c r="N258" s="228" t="s">
        <v>1</v>
      </c>
      <c r="O258" s="229" t="s">
        <v>40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91"/>
      <c r="T258" s="231">
        <f>S258*H258</f>
        <v>0</v>
      </c>
      <c r="U258" s="231">
        <v>1.8907700000000001</v>
      </c>
      <c r="V258" s="231">
        <f>U258*H258</f>
        <v>2.647078</v>
      </c>
      <c r="W258" s="231">
        <v>0</v>
      </c>
      <c r="X258" s="232">
        <f>W258*H258</f>
        <v>0</v>
      </c>
      <c r="Y258" s="38"/>
      <c r="Z258" s="38"/>
      <c r="AA258" s="38"/>
      <c r="AB258" s="38"/>
      <c r="AC258" s="38"/>
      <c r="AD258" s="38"/>
      <c r="AE258" s="38"/>
      <c r="AR258" s="233" t="s">
        <v>151</v>
      </c>
      <c r="AT258" s="233" t="s">
        <v>146</v>
      </c>
      <c r="AU258" s="233" t="s">
        <v>87</v>
      </c>
      <c r="AY258" s="17" t="s">
        <v>144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7" t="s">
        <v>85</v>
      </c>
      <c r="BK258" s="234">
        <f>ROUND(P258*H258,2)</f>
        <v>0</v>
      </c>
      <c r="BL258" s="17" t="s">
        <v>151</v>
      </c>
      <c r="BM258" s="233" t="s">
        <v>883</v>
      </c>
    </row>
    <row r="259" s="2" customFormat="1">
      <c r="A259" s="38"/>
      <c r="B259" s="39"/>
      <c r="C259" s="40"/>
      <c r="D259" s="235" t="s">
        <v>153</v>
      </c>
      <c r="E259" s="40"/>
      <c r="F259" s="236" t="s">
        <v>351</v>
      </c>
      <c r="G259" s="40"/>
      <c r="H259" s="40"/>
      <c r="I259" s="237"/>
      <c r="J259" s="237"/>
      <c r="K259" s="40"/>
      <c r="L259" s="40"/>
      <c r="M259" s="44"/>
      <c r="N259" s="238"/>
      <c r="O259" s="239"/>
      <c r="P259" s="91"/>
      <c r="Q259" s="91"/>
      <c r="R259" s="91"/>
      <c r="S259" s="91"/>
      <c r="T259" s="91"/>
      <c r="U259" s="91"/>
      <c r="V259" s="91"/>
      <c r="W259" s="91"/>
      <c r="X259" s="92"/>
      <c r="Y259" s="38"/>
      <c r="Z259" s="38"/>
      <c r="AA259" s="38"/>
      <c r="AB259" s="38"/>
      <c r="AC259" s="38"/>
      <c r="AD259" s="38"/>
      <c r="AE259" s="38"/>
      <c r="AT259" s="17" t="s">
        <v>153</v>
      </c>
      <c r="AU259" s="17" t="s">
        <v>87</v>
      </c>
    </row>
    <row r="260" s="13" customFormat="1">
      <c r="A260" s="13"/>
      <c r="B260" s="242"/>
      <c r="C260" s="243"/>
      <c r="D260" s="235" t="s">
        <v>157</v>
      </c>
      <c r="E260" s="244" t="s">
        <v>1</v>
      </c>
      <c r="F260" s="245" t="s">
        <v>884</v>
      </c>
      <c r="G260" s="243"/>
      <c r="H260" s="246">
        <v>0.80000000000000004</v>
      </c>
      <c r="I260" s="247"/>
      <c r="J260" s="247"/>
      <c r="K260" s="243"/>
      <c r="L260" s="243"/>
      <c r="M260" s="248"/>
      <c r="N260" s="249"/>
      <c r="O260" s="250"/>
      <c r="P260" s="250"/>
      <c r="Q260" s="250"/>
      <c r="R260" s="250"/>
      <c r="S260" s="250"/>
      <c r="T260" s="250"/>
      <c r="U260" s="250"/>
      <c r="V260" s="250"/>
      <c r="W260" s="250"/>
      <c r="X260" s="251"/>
      <c r="Y260" s="13"/>
      <c r="Z260" s="13"/>
      <c r="AA260" s="13"/>
      <c r="AB260" s="13"/>
      <c r="AC260" s="13"/>
      <c r="AD260" s="13"/>
      <c r="AE260" s="13"/>
      <c r="AT260" s="252" t="s">
        <v>157</v>
      </c>
      <c r="AU260" s="252" t="s">
        <v>87</v>
      </c>
      <c r="AV260" s="13" t="s">
        <v>87</v>
      </c>
      <c r="AW260" s="13" t="s">
        <v>5</v>
      </c>
      <c r="AX260" s="13" t="s">
        <v>77</v>
      </c>
      <c r="AY260" s="252" t="s">
        <v>144</v>
      </c>
    </row>
    <row r="261" s="13" customFormat="1">
      <c r="A261" s="13"/>
      <c r="B261" s="242"/>
      <c r="C261" s="243"/>
      <c r="D261" s="235" t="s">
        <v>157</v>
      </c>
      <c r="E261" s="244" t="s">
        <v>1</v>
      </c>
      <c r="F261" s="245" t="s">
        <v>885</v>
      </c>
      <c r="G261" s="243"/>
      <c r="H261" s="246">
        <v>0.59999999999999998</v>
      </c>
      <c r="I261" s="247"/>
      <c r="J261" s="247"/>
      <c r="K261" s="243"/>
      <c r="L261" s="243"/>
      <c r="M261" s="248"/>
      <c r="N261" s="249"/>
      <c r="O261" s="250"/>
      <c r="P261" s="250"/>
      <c r="Q261" s="250"/>
      <c r="R261" s="250"/>
      <c r="S261" s="250"/>
      <c r="T261" s="250"/>
      <c r="U261" s="250"/>
      <c r="V261" s="250"/>
      <c r="W261" s="250"/>
      <c r="X261" s="251"/>
      <c r="Y261" s="13"/>
      <c r="Z261" s="13"/>
      <c r="AA261" s="13"/>
      <c r="AB261" s="13"/>
      <c r="AC261" s="13"/>
      <c r="AD261" s="13"/>
      <c r="AE261" s="13"/>
      <c r="AT261" s="252" t="s">
        <v>157</v>
      </c>
      <c r="AU261" s="252" t="s">
        <v>87</v>
      </c>
      <c r="AV261" s="13" t="s">
        <v>87</v>
      </c>
      <c r="AW261" s="13" t="s">
        <v>5</v>
      </c>
      <c r="AX261" s="13" t="s">
        <v>77</v>
      </c>
      <c r="AY261" s="252" t="s">
        <v>144</v>
      </c>
    </row>
    <row r="262" s="14" customFormat="1">
      <c r="A262" s="14"/>
      <c r="B262" s="253"/>
      <c r="C262" s="254"/>
      <c r="D262" s="235" t="s">
        <v>157</v>
      </c>
      <c r="E262" s="255" t="s">
        <v>1</v>
      </c>
      <c r="F262" s="256" t="s">
        <v>159</v>
      </c>
      <c r="G262" s="254"/>
      <c r="H262" s="257">
        <v>1.3999999999999999</v>
      </c>
      <c r="I262" s="258"/>
      <c r="J262" s="258"/>
      <c r="K262" s="254"/>
      <c r="L262" s="254"/>
      <c r="M262" s="259"/>
      <c r="N262" s="260"/>
      <c r="O262" s="261"/>
      <c r="P262" s="261"/>
      <c r="Q262" s="261"/>
      <c r="R262" s="261"/>
      <c r="S262" s="261"/>
      <c r="T262" s="261"/>
      <c r="U262" s="261"/>
      <c r="V262" s="261"/>
      <c r="W262" s="261"/>
      <c r="X262" s="262"/>
      <c r="Y262" s="14"/>
      <c r="Z262" s="14"/>
      <c r="AA262" s="14"/>
      <c r="AB262" s="14"/>
      <c r="AC262" s="14"/>
      <c r="AD262" s="14"/>
      <c r="AE262" s="14"/>
      <c r="AT262" s="263" t="s">
        <v>157</v>
      </c>
      <c r="AU262" s="263" t="s">
        <v>87</v>
      </c>
      <c r="AV262" s="14" t="s">
        <v>151</v>
      </c>
      <c r="AW262" s="14" t="s">
        <v>5</v>
      </c>
      <c r="AX262" s="14" t="s">
        <v>85</v>
      </c>
      <c r="AY262" s="263" t="s">
        <v>144</v>
      </c>
    </row>
    <row r="263" s="2" customFormat="1" ht="24.15" customHeight="1">
      <c r="A263" s="38"/>
      <c r="B263" s="39"/>
      <c r="C263" s="276" t="s">
        <v>342</v>
      </c>
      <c r="D263" s="276" t="s">
        <v>343</v>
      </c>
      <c r="E263" s="277" t="s">
        <v>355</v>
      </c>
      <c r="F263" s="278" t="s">
        <v>358</v>
      </c>
      <c r="G263" s="279" t="s">
        <v>286</v>
      </c>
      <c r="H263" s="280">
        <v>16.91</v>
      </c>
      <c r="I263" s="281"/>
      <c r="J263" s="282"/>
      <c r="K263" s="283">
        <f>ROUND(P263*H263,2)</f>
        <v>0</v>
      </c>
      <c r="L263" s="278" t="s">
        <v>150</v>
      </c>
      <c r="M263" s="284"/>
      <c r="N263" s="285" t="s">
        <v>1</v>
      </c>
      <c r="O263" s="229" t="s">
        <v>40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91"/>
      <c r="T263" s="231">
        <f>S263*H263</f>
        <v>0</v>
      </c>
      <c r="U263" s="231">
        <v>1</v>
      </c>
      <c r="V263" s="231">
        <f>U263*H263</f>
        <v>16.91</v>
      </c>
      <c r="W263" s="231">
        <v>0</v>
      </c>
      <c r="X263" s="232">
        <f>W263*H263</f>
        <v>0</v>
      </c>
      <c r="Y263" s="38"/>
      <c r="Z263" s="38"/>
      <c r="AA263" s="38"/>
      <c r="AB263" s="38"/>
      <c r="AC263" s="38"/>
      <c r="AD263" s="38"/>
      <c r="AE263" s="38"/>
      <c r="AR263" s="233" t="s">
        <v>199</v>
      </c>
      <c r="AT263" s="233" t="s">
        <v>343</v>
      </c>
      <c r="AU263" s="233" t="s">
        <v>87</v>
      </c>
      <c r="AY263" s="17" t="s">
        <v>144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7" t="s">
        <v>85</v>
      </c>
      <c r="BK263" s="234">
        <f>ROUND(P263*H263,2)</f>
        <v>0</v>
      </c>
      <c r="BL263" s="17" t="s">
        <v>151</v>
      </c>
      <c r="BM263" s="233" t="s">
        <v>886</v>
      </c>
    </row>
    <row r="264" s="2" customFormat="1">
      <c r="A264" s="38"/>
      <c r="B264" s="39"/>
      <c r="C264" s="40"/>
      <c r="D264" s="235" t="s">
        <v>153</v>
      </c>
      <c r="E264" s="40"/>
      <c r="F264" s="236" t="s">
        <v>358</v>
      </c>
      <c r="G264" s="40"/>
      <c r="H264" s="40"/>
      <c r="I264" s="237"/>
      <c r="J264" s="237"/>
      <c r="K264" s="40"/>
      <c r="L264" s="40"/>
      <c r="M264" s="44"/>
      <c r="N264" s="238"/>
      <c r="O264" s="239"/>
      <c r="P264" s="91"/>
      <c r="Q264" s="91"/>
      <c r="R264" s="91"/>
      <c r="S264" s="91"/>
      <c r="T264" s="91"/>
      <c r="U264" s="91"/>
      <c r="V264" s="91"/>
      <c r="W264" s="91"/>
      <c r="X264" s="92"/>
      <c r="Y264" s="38"/>
      <c r="Z264" s="38"/>
      <c r="AA264" s="38"/>
      <c r="AB264" s="38"/>
      <c r="AC264" s="38"/>
      <c r="AD264" s="38"/>
      <c r="AE264" s="38"/>
      <c r="AT264" s="17" t="s">
        <v>153</v>
      </c>
      <c r="AU264" s="17" t="s">
        <v>87</v>
      </c>
    </row>
    <row r="265" s="13" customFormat="1">
      <c r="A265" s="13"/>
      <c r="B265" s="242"/>
      <c r="C265" s="243"/>
      <c r="D265" s="235" t="s">
        <v>157</v>
      </c>
      <c r="E265" s="244" t="s">
        <v>1</v>
      </c>
      <c r="F265" s="245" t="s">
        <v>887</v>
      </c>
      <c r="G265" s="243"/>
      <c r="H265" s="246">
        <v>16.91</v>
      </c>
      <c r="I265" s="247"/>
      <c r="J265" s="247"/>
      <c r="K265" s="243"/>
      <c r="L265" s="243"/>
      <c r="M265" s="248"/>
      <c r="N265" s="249"/>
      <c r="O265" s="250"/>
      <c r="P265" s="250"/>
      <c r="Q265" s="250"/>
      <c r="R265" s="250"/>
      <c r="S265" s="250"/>
      <c r="T265" s="250"/>
      <c r="U265" s="250"/>
      <c r="V265" s="250"/>
      <c r="W265" s="250"/>
      <c r="X265" s="251"/>
      <c r="Y265" s="13"/>
      <c r="Z265" s="13"/>
      <c r="AA265" s="13"/>
      <c r="AB265" s="13"/>
      <c r="AC265" s="13"/>
      <c r="AD265" s="13"/>
      <c r="AE265" s="13"/>
      <c r="AT265" s="252" t="s">
        <v>157</v>
      </c>
      <c r="AU265" s="252" t="s">
        <v>87</v>
      </c>
      <c r="AV265" s="13" t="s">
        <v>87</v>
      </c>
      <c r="AW265" s="13" t="s">
        <v>5</v>
      </c>
      <c r="AX265" s="13" t="s">
        <v>77</v>
      </c>
      <c r="AY265" s="252" t="s">
        <v>144</v>
      </c>
    </row>
    <row r="266" s="14" customFormat="1">
      <c r="A266" s="14"/>
      <c r="B266" s="253"/>
      <c r="C266" s="254"/>
      <c r="D266" s="235" t="s">
        <v>157</v>
      </c>
      <c r="E266" s="255" t="s">
        <v>1</v>
      </c>
      <c r="F266" s="256" t="s">
        <v>159</v>
      </c>
      <c r="G266" s="254"/>
      <c r="H266" s="257">
        <v>16.91</v>
      </c>
      <c r="I266" s="258"/>
      <c r="J266" s="258"/>
      <c r="K266" s="254"/>
      <c r="L266" s="254"/>
      <c r="M266" s="259"/>
      <c r="N266" s="260"/>
      <c r="O266" s="261"/>
      <c r="P266" s="261"/>
      <c r="Q266" s="261"/>
      <c r="R266" s="261"/>
      <c r="S266" s="261"/>
      <c r="T266" s="261"/>
      <c r="U266" s="261"/>
      <c r="V266" s="261"/>
      <c r="W266" s="261"/>
      <c r="X266" s="262"/>
      <c r="Y266" s="14"/>
      <c r="Z266" s="14"/>
      <c r="AA266" s="14"/>
      <c r="AB266" s="14"/>
      <c r="AC266" s="14"/>
      <c r="AD266" s="14"/>
      <c r="AE266" s="14"/>
      <c r="AT266" s="263" t="s">
        <v>157</v>
      </c>
      <c r="AU266" s="263" t="s">
        <v>87</v>
      </c>
      <c r="AV266" s="14" t="s">
        <v>151</v>
      </c>
      <c r="AW266" s="14" t="s">
        <v>5</v>
      </c>
      <c r="AX266" s="14" t="s">
        <v>85</v>
      </c>
      <c r="AY266" s="263" t="s">
        <v>144</v>
      </c>
    </row>
    <row r="267" s="2" customFormat="1" ht="24.15" customHeight="1">
      <c r="A267" s="38"/>
      <c r="B267" s="39"/>
      <c r="C267" s="221" t="s">
        <v>349</v>
      </c>
      <c r="D267" s="221" t="s">
        <v>146</v>
      </c>
      <c r="E267" s="222" t="s">
        <v>360</v>
      </c>
      <c r="F267" s="223" t="s">
        <v>361</v>
      </c>
      <c r="G267" s="224" t="s">
        <v>180</v>
      </c>
      <c r="H267" s="225">
        <v>7.4100000000000001</v>
      </c>
      <c r="I267" s="226"/>
      <c r="J267" s="226"/>
      <c r="K267" s="227">
        <f>ROUND(P267*H267,2)</f>
        <v>0</v>
      </c>
      <c r="L267" s="223" t="s">
        <v>1</v>
      </c>
      <c r="M267" s="44"/>
      <c r="N267" s="228" t="s">
        <v>1</v>
      </c>
      <c r="O267" s="229" t="s">
        <v>40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91"/>
      <c r="T267" s="231">
        <f>S267*H267</f>
        <v>0</v>
      </c>
      <c r="U267" s="231">
        <v>0.0063899999999999998</v>
      </c>
      <c r="V267" s="231">
        <f>U267*H267</f>
        <v>0.0473499</v>
      </c>
      <c r="W267" s="231">
        <v>0</v>
      </c>
      <c r="X267" s="232">
        <f>W267*H267</f>
        <v>0</v>
      </c>
      <c r="Y267" s="38"/>
      <c r="Z267" s="38"/>
      <c r="AA267" s="38"/>
      <c r="AB267" s="38"/>
      <c r="AC267" s="38"/>
      <c r="AD267" s="38"/>
      <c r="AE267" s="38"/>
      <c r="AR267" s="233" t="s">
        <v>151</v>
      </c>
      <c r="AT267" s="233" t="s">
        <v>146</v>
      </c>
      <c r="AU267" s="233" t="s">
        <v>87</v>
      </c>
      <c r="AY267" s="17" t="s">
        <v>144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7" t="s">
        <v>85</v>
      </c>
      <c r="BK267" s="234">
        <f>ROUND(P267*H267,2)</f>
        <v>0</v>
      </c>
      <c r="BL267" s="17" t="s">
        <v>151</v>
      </c>
      <c r="BM267" s="233" t="s">
        <v>888</v>
      </c>
    </row>
    <row r="268" s="2" customFormat="1">
      <c r="A268" s="38"/>
      <c r="B268" s="39"/>
      <c r="C268" s="40"/>
      <c r="D268" s="235" t="s">
        <v>153</v>
      </c>
      <c r="E268" s="40"/>
      <c r="F268" s="236" t="s">
        <v>363</v>
      </c>
      <c r="G268" s="40"/>
      <c r="H268" s="40"/>
      <c r="I268" s="237"/>
      <c r="J268" s="237"/>
      <c r="K268" s="40"/>
      <c r="L268" s="40"/>
      <c r="M268" s="44"/>
      <c r="N268" s="238"/>
      <c r="O268" s="239"/>
      <c r="P268" s="91"/>
      <c r="Q268" s="91"/>
      <c r="R268" s="91"/>
      <c r="S268" s="91"/>
      <c r="T268" s="91"/>
      <c r="U268" s="91"/>
      <c r="V268" s="91"/>
      <c r="W268" s="91"/>
      <c r="X268" s="92"/>
      <c r="Y268" s="38"/>
      <c r="Z268" s="38"/>
      <c r="AA268" s="38"/>
      <c r="AB268" s="38"/>
      <c r="AC268" s="38"/>
      <c r="AD268" s="38"/>
      <c r="AE268" s="38"/>
      <c r="AT268" s="17" t="s">
        <v>153</v>
      </c>
      <c r="AU268" s="17" t="s">
        <v>87</v>
      </c>
    </row>
    <row r="269" s="13" customFormat="1">
      <c r="A269" s="13"/>
      <c r="B269" s="242"/>
      <c r="C269" s="243"/>
      <c r="D269" s="235" t="s">
        <v>157</v>
      </c>
      <c r="E269" s="244" t="s">
        <v>1</v>
      </c>
      <c r="F269" s="245" t="s">
        <v>889</v>
      </c>
      <c r="G269" s="243"/>
      <c r="H269" s="246">
        <v>7.4100000000000001</v>
      </c>
      <c r="I269" s="247"/>
      <c r="J269" s="247"/>
      <c r="K269" s="243"/>
      <c r="L269" s="243"/>
      <c r="M269" s="248"/>
      <c r="N269" s="249"/>
      <c r="O269" s="250"/>
      <c r="P269" s="250"/>
      <c r="Q269" s="250"/>
      <c r="R269" s="250"/>
      <c r="S269" s="250"/>
      <c r="T269" s="250"/>
      <c r="U269" s="250"/>
      <c r="V269" s="250"/>
      <c r="W269" s="250"/>
      <c r="X269" s="251"/>
      <c r="Y269" s="13"/>
      <c r="Z269" s="13"/>
      <c r="AA269" s="13"/>
      <c r="AB269" s="13"/>
      <c r="AC269" s="13"/>
      <c r="AD269" s="13"/>
      <c r="AE269" s="13"/>
      <c r="AT269" s="252" t="s">
        <v>157</v>
      </c>
      <c r="AU269" s="252" t="s">
        <v>87</v>
      </c>
      <c r="AV269" s="13" t="s">
        <v>87</v>
      </c>
      <c r="AW269" s="13" t="s">
        <v>5</v>
      </c>
      <c r="AX269" s="13" t="s">
        <v>77</v>
      </c>
      <c r="AY269" s="252" t="s">
        <v>144</v>
      </c>
    </row>
    <row r="270" s="14" customFormat="1">
      <c r="A270" s="14"/>
      <c r="B270" s="253"/>
      <c r="C270" s="254"/>
      <c r="D270" s="235" t="s">
        <v>157</v>
      </c>
      <c r="E270" s="255" t="s">
        <v>1</v>
      </c>
      <c r="F270" s="256" t="s">
        <v>159</v>
      </c>
      <c r="G270" s="254"/>
      <c r="H270" s="257">
        <v>7.4100000000000001</v>
      </c>
      <c r="I270" s="258"/>
      <c r="J270" s="258"/>
      <c r="K270" s="254"/>
      <c r="L270" s="254"/>
      <c r="M270" s="259"/>
      <c r="N270" s="260"/>
      <c r="O270" s="261"/>
      <c r="P270" s="261"/>
      <c r="Q270" s="261"/>
      <c r="R270" s="261"/>
      <c r="S270" s="261"/>
      <c r="T270" s="261"/>
      <c r="U270" s="261"/>
      <c r="V270" s="261"/>
      <c r="W270" s="261"/>
      <c r="X270" s="262"/>
      <c r="Y270" s="14"/>
      <c r="Z270" s="14"/>
      <c r="AA270" s="14"/>
      <c r="AB270" s="14"/>
      <c r="AC270" s="14"/>
      <c r="AD270" s="14"/>
      <c r="AE270" s="14"/>
      <c r="AT270" s="263" t="s">
        <v>157</v>
      </c>
      <c r="AU270" s="263" t="s">
        <v>87</v>
      </c>
      <c r="AV270" s="14" t="s">
        <v>151</v>
      </c>
      <c r="AW270" s="14" t="s">
        <v>5</v>
      </c>
      <c r="AX270" s="14" t="s">
        <v>85</v>
      </c>
      <c r="AY270" s="263" t="s">
        <v>144</v>
      </c>
    </row>
    <row r="271" s="12" customFormat="1" ht="22.8" customHeight="1">
      <c r="A271" s="12"/>
      <c r="B271" s="204"/>
      <c r="C271" s="205"/>
      <c r="D271" s="206" t="s">
        <v>76</v>
      </c>
      <c r="E271" s="219" t="s">
        <v>199</v>
      </c>
      <c r="F271" s="219" t="s">
        <v>368</v>
      </c>
      <c r="G271" s="205"/>
      <c r="H271" s="205"/>
      <c r="I271" s="208"/>
      <c r="J271" s="208"/>
      <c r="K271" s="220">
        <f>BK271</f>
        <v>0</v>
      </c>
      <c r="L271" s="205"/>
      <c r="M271" s="210"/>
      <c r="N271" s="211"/>
      <c r="O271" s="212"/>
      <c r="P271" s="212"/>
      <c r="Q271" s="213">
        <f>SUM(Q272:Q348)</f>
        <v>0</v>
      </c>
      <c r="R271" s="213">
        <f>SUM(R272:R348)</f>
        <v>0</v>
      </c>
      <c r="S271" s="212"/>
      <c r="T271" s="214">
        <f>SUM(T272:T348)</f>
        <v>0</v>
      </c>
      <c r="U271" s="212"/>
      <c r="V271" s="214">
        <f>SUM(V272:V348)</f>
        <v>3.0317800000000004</v>
      </c>
      <c r="W271" s="212"/>
      <c r="X271" s="215">
        <f>SUM(X272:X348)</f>
        <v>0</v>
      </c>
      <c r="Y271" s="12"/>
      <c r="Z271" s="12"/>
      <c r="AA271" s="12"/>
      <c r="AB271" s="12"/>
      <c r="AC271" s="12"/>
      <c r="AD271" s="12"/>
      <c r="AE271" s="12"/>
      <c r="AR271" s="216" t="s">
        <v>85</v>
      </c>
      <c r="AT271" s="217" t="s">
        <v>76</v>
      </c>
      <c r="AU271" s="217" t="s">
        <v>85</v>
      </c>
      <c r="AY271" s="216" t="s">
        <v>144</v>
      </c>
      <c r="BK271" s="218">
        <f>SUM(BK272:BK348)</f>
        <v>0</v>
      </c>
    </row>
    <row r="272" s="2" customFormat="1" ht="33" customHeight="1">
      <c r="A272" s="38"/>
      <c r="B272" s="39"/>
      <c r="C272" s="276" t="s">
        <v>354</v>
      </c>
      <c r="D272" s="276" t="s">
        <v>343</v>
      </c>
      <c r="E272" s="277" t="s">
        <v>890</v>
      </c>
      <c r="F272" s="278" t="s">
        <v>891</v>
      </c>
      <c r="G272" s="279" t="s">
        <v>149</v>
      </c>
      <c r="H272" s="280">
        <v>3</v>
      </c>
      <c r="I272" s="281"/>
      <c r="J272" s="282"/>
      <c r="K272" s="283">
        <f>ROUND(P272*H272,2)</f>
        <v>0</v>
      </c>
      <c r="L272" s="278" t="s">
        <v>1</v>
      </c>
      <c r="M272" s="284"/>
      <c r="N272" s="285" t="s">
        <v>1</v>
      </c>
      <c r="O272" s="229" t="s">
        <v>40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91"/>
      <c r="T272" s="231">
        <f>S272*H272</f>
        <v>0</v>
      </c>
      <c r="U272" s="231">
        <v>0.00012</v>
      </c>
      <c r="V272" s="231">
        <f>U272*H272</f>
        <v>0.00036000000000000002</v>
      </c>
      <c r="W272" s="231">
        <v>0</v>
      </c>
      <c r="X272" s="232">
        <f>W272*H272</f>
        <v>0</v>
      </c>
      <c r="Y272" s="38"/>
      <c r="Z272" s="38"/>
      <c r="AA272" s="38"/>
      <c r="AB272" s="38"/>
      <c r="AC272" s="38"/>
      <c r="AD272" s="38"/>
      <c r="AE272" s="38"/>
      <c r="AR272" s="233" t="s">
        <v>199</v>
      </c>
      <c r="AT272" s="233" t="s">
        <v>343</v>
      </c>
      <c r="AU272" s="233" t="s">
        <v>87</v>
      </c>
      <c r="AY272" s="17" t="s">
        <v>144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7" t="s">
        <v>85</v>
      </c>
      <c r="BK272" s="234">
        <f>ROUND(P272*H272,2)</f>
        <v>0</v>
      </c>
      <c r="BL272" s="17" t="s">
        <v>151</v>
      </c>
      <c r="BM272" s="233" t="s">
        <v>892</v>
      </c>
    </row>
    <row r="273" s="13" customFormat="1">
      <c r="A273" s="13"/>
      <c r="B273" s="242"/>
      <c r="C273" s="243"/>
      <c r="D273" s="235" t="s">
        <v>157</v>
      </c>
      <c r="E273" s="244" t="s">
        <v>1</v>
      </c>
      <c r="F273" s="245" t="s">
        <v>166</v>
      </c>
      <c r="G273" s="243"/>
      <c r="H273" s="246">
        <v>3</v>
      </c>
      <c r="I273" s="247"/>
      <c r="J273" s="247"/>
      <c r="K273" s="243"/>
      <c r="L273" s="243"/>
      <c r="M273" s="248"/>
      <c r="N273" s="249"/>
      <c r="O273" s="250"/>
      <c r="P273" s="250"/>
      <c r="Q273" s="250"/>
      <c r="R273" s="250"/>
      <c r="S273" s="250"/>
      <c r="T273" s="250"/>
      <c r="U273" s="250"/>
      <c r="V273" s="250"/>
      <c r="W273" s="250"/>
      <c r="X273" s="251"/>
      <c r="Y273" s="13"/>
      <c r="Z273" s="13"/>
      <c r="AA273" s="13"/>
      <c r="AB273" s="13"/>
      <c r="AC273" s="13"/>
      <c r="AD273" s="13"/>
      <c r="AE273" s="13"/>
      <c r="AT273" s="252" t="s">
        <v>157</v>
      </c>
      <c r="AU273" s="252" t="s">
        <v>87</v>
      </c>
      <c r="AV273" s="13" t="s">
        <v>87</v>
      </c>
      <c r="AW273" s="13" t="s">
        <v>5</v>
      </c>
      <c r="AX273" s="13" t="s">
        <v>85</v>
      </c>
      <c r="AY273" s="252" t="s">
        <v>144</v>
      </c>
    </row>
    <row r="274" s="2" customFormat="1" ht="16.5" customHeight="1">
      <c r="A274" s="38"/>
      <c r="B274" s="39"/>
      <c r="C274" s="276" t="s">
        <v>359</v>
      </c>
      <c r="D274" s="276" t="s">
        <v>343</v>
      </c>
      <c r="E274" s="277" t="s">
        <v>893</v>
      </c>
      <c r="F274" s="278" t="s">
        <v>894</v>
      </c>
      <c r="G274" s="279" t="s">
        <v>149</v>
      </c>
      <c r="H274" s="280">
        <v>6</v>
      </c>
      <c r="I274" s="281"/>
      <c r="J274" s="282"/>
      <c r="K274" s="283">
        <f>ROUND(P274*H274,2)</f>
        <v>0</v>
      </c>
      <c r="L274" s="278" t="s">
        <v>1</v>
      </c>
      <c r="M274" s="284"/>
      <c r="N274" s="285" t="s">
        <v>1</v>
      </c>
      <c r="O274" s="229" t="s">
        <v>40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91"/>
      <c r="T274" s="231">
        <f>S274*H274</f>
        <v>0</v>
      </c>
      <c r="U274" s="231">
        <v>0.00012</v>
      </c>
      <c r="V274" s="231">
        <f>U274*H274</f>
        <v>0.00072000000000000005</v>
      </c>
      <c r="W274" s="231">
        <v>0</v>
      </c>
      <c r="X274" s="232">
        <f>W274*H274</f>
        <v>0</v>
      </c>
      <c r="Y274" s="38"/>
      <c r="Z274" s="38"/>
      <c r="AA274" s="38"/>
      <c r="AB274" s="38"/>
      <c r="AC274" s="38"/>
      <c r="AD274" s="38"/>
      <c r="AE274" s="38"/>
      <c r="AR274" s="233" t="s">
        <v>199</v>
      </c>
      <c r="AT274" s="233" t="s">
        <v>343</v>
      </c>
      <c r="AU274" s="233" t="s">
        <v>87</v>
      </c>
      <c r="AY274" s="17" t="s">
        <v>144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7" t="s">
        <v>85</v>
      </c>
      <c r="BK274" s="234">
        <f>ROUND(P274*H274,2)</f>
        <v>0</v>
      </c>
      <c r="BL274" s="17" t="s">
        <v>151</v>
      </c>
      <c r="BM274" s="233" t="s">
        <v>895</v>
      </c>
    </row>
    <row r="275" s="13" customFormat="1">
      <c r="A275" s="13"/>
      <c r="B275" s="242"/>
      <c r="C275" s="243"/>
      <c r="D275" s="235" t="s">
        <v>157</v>
      </c>
      <c r="E275" s="244" t="s">
        <v>1</v>
      </c>
      <c r="F275" s="245" t="s">
        <v>185</v>
      </c>
      <c r="G275" s="243"/>
      <c r="H275" s="246">
        <v>6</v>
      </c>
      <c r="I275" s="247"/>
      <c r="J275" s="247"/>
      <c r="K275" s="243"/>
      <c r="L275" s="243"/>
      <c r="M275" s="248"/>
      <c r="N275" s="249"/>
      <c r="O275" s="250"/>
      <c r="P275" s="250"/>
      <c r="Q275" s="250"/>
      <c r="R275" s="250"/>
      <c r="S275" s="250"/>
      <c r="T275" s="250"/>
      <c r="U275" s="250"/>
      <c r="V275" s="250"/>
      <c r="W275" s="250"/>
      <c r="X275" s="251"/>
      <c r="Y275" s="13"/>
      <c r="Z275" s="13"/>
      <c r="AA275" s="13"/>
      <c r="AB275" s="13"/>
      <c r="AC275" s="13"/>
      <c r="AD275" s="13"/>
      <c r="AE275" s="13"/>
      <c r="AT275" s="252" t="s">
        <v>157</v>
      </c>
      <c r="AU275" s="252" t="s">
        <v>87</v>
      </c>
      <c r="AV275" s="13" t="s">
        <v>87</v>
      </c>
      <c r="AW275" s="13" t="s">
        <v>5</v>
      </c>
      <c r="AX275" s="13" t="s">
        <v>85</v>
      </c>
      <c r="AY275" s="252" t="s">
        <v>144</v>
      </c>
    </row>
    <row r="276" s="2" customFormat="1" ht="16.5" customHeight="1">
      <c r="A276" s="38"/>
      <c r="B276" s="39"/>
      <c r="C276" s="276" t="s">
        <v>369</v>
      </c>
      <c r="D276" s="276" t="s">
        <v>343</v>
      </c>
      <c r="E276" s="277" t="s">
        <v>896</v>
      </c>
      <c r="F276" s="278" t="s">
        <v>897</v>
      </c>
      <c r="G276" s="279" t="s">
        <v>149</v>
      </c>
      <c r="H276" s="280">
        <v>1</v>
      </c>
      <c r="I276" s="281"/>
      <c r="J276" s="282"/>
      <c r="K276" s="283">
        <f>ROUND(P276*H276,2)</f>
        <v>0</v>
      </c>
      <c r="L276" s="278" t="s">
        <v>1</v>
      </c>
      <c r="M276" s="284"/>
      <c r="N276" s="285" t="s">
        <v>1</v>
      </c>
      <c r="O276" s="229" t="s">
        <v>40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91"/>
      <c r="T276" s="231">
        <f>S276*H276</f>
        <v>0</v>
      </c>
      <c r="U276" s="231">
        <v>0.00012</v>
      </c>
      <c r="V276" s="231">
        <f>U276*H276</f>
        <v>0.00012</v>
      </c>
      <c r="W276" s="231">
        <v>0</v>
      </c>
      <c r="X276" s="232">
        <f>W276*H276</f>
        <v>0</v>
      </c>
      <c r="Y276" s="38"/>
      <c r="Z276" s="38"/>
      <c r="AA276" s="38"/>
      <c r="AB276" s="38"/>
      <c r="AC276" s="38"/>
      <c r="AD276" s="38"/>
      <c r="AE276" s="38"/>
      <c r="AR276" s="233" t="s">
        <v>199</v>
      </c>
      <c r="AT276" s="233" t="s">
        <v>343</v>
      </c>
      <c r="AU276" s="233" t="s">
        <v>87</v>
      </c>
      <c r="AY276" s="17" t="s">
        <v>144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7" t="s">
        <v>85</v>
      </c>
      <c r="BK276" s="234">
        <f>ROUND(P276*H276,2)</f>
        <v>0</v>
      </c>
      <c r="BL276" s="17" t="s">
        <v>151</v>
      </c>
      <c r="BM276" s="233" t="s">
        <v>898</v>
      </c>
    </row>
    <row r="277" s="13" customFormat="1">
      <c r="A277" s="13"/>
      <c r="B277" s="242"/>
      <c r="C277" s="243"/>
      <c r="D277" s="235" t="s">
        <v>157</v>
      </c>
      <c r="E277" s="244" t="s">
        <v>1</v>
      </c>
      <c r="F277" s="245" t="s">
        <v>85</v>
      </c>
      <c r="G277" s="243"/>
      <c r="H277" s="246">
        <v>1</v>
      </c>
      <c r="I277" s="247"/>
      <c r="J277" s="247"/>
      <c r="K277" s="243"/>
      <c r="L277" s="243"/>
      <c r="M277" s="248"/>
      <c r="N277" s="249"/>
      <c r="O277" s="250"/>
      <c r="P277" s="250"/>
      <c r="Q277" s="250"/>
      <c r="R277" s="250"/>
      <c r="S277" s="250"/>
      <c r="T277" s="250"/>
      <c r="U277" s="250"/>
      <c r="V277" s="250"/>
      <c r="W277" s="250"/>
      <c r="X277" s="251"/>
      <c r="Y277" s="13"/>
      <c r="Z277" s="13"/>
      <c r="AA277" s="13"/>
      <c r="AB277" s="13"/>
      <c r="AC277" s="13"/>
      <c r="AD277" s="13"/>
      <c r="AE277" s="13"/>
      <c r="AT277" s="252" t="s">
        <v>157</v>
      </c>
      <c r="AU277" s="252" t="s">
        <v>87</v>
      </c>
      <c r="AV277" s="13" t="s">
        <v>87</v>
      </c>
      <c r="AW277" s="13" t="s">
        <v>5</v>
      </c>
      <c r="AX277" s="13" t="s">
        <v>85</v>
      </c>
      <c r="AY277" s="252" t="s">
        <v>144</v>
      </c>
    </row>
    <row r="278" s="2" customFormat="1" ht="16.5" customHeight="1">
      <c r="A278" s="38"/>
      <c r="B278" s="39"/>
      <c r="C278" s="276" t="s">
        <v>375</v>
      </c>
      <c r="D278" s="276" t="s">
        <v>343</v>
      </c>
      <c r="E278" s="277" t="s">
        <v>899</v>
      </c>
      <c r="F278" s="278" t="s">
        <v>900</v>
      </c>
      <c r="G278" s="279" t="s">
        <v>149</v>
      </c>
      <c r="H278" s="280">
        <v>1</v>
      </c>
      <c r="I278" s="281"/>
      <c r="J278" s="282"/>
      <c r="K278" s="283">
        <f>ROUND(P278*H278,2)</f>
        <v>0</v>
      </c>
      <c r="L278" s="278" t="s">
        <v>1</v>
      </c>
      <c r="M278" s="284"/>
      <c r="N278" s="285" t="s">
        <v>1</v>
      </c>
      <c r="O278" s="229" t="s">
        <v>40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91"/>
      <c r="T278" s="231">
        <f>S278*H278</f>
        <v>0</v>
      </c>
      <c r="U278" s="231">
        <v>0.00012</v>
      </c>
      <c r="V278" s="231">
        <f>U278*H278</f>
        <v>0.00012</v>
      </c>
      <c r="W278" s="231">
        <v>0</v>
      </c>
      <c r="X278" s="232">
        <f>W278*H278</f>
        <v>0</v>
      </c>
      <c r="Y278" s="38"/>
      <c r="Z278" s="38"/>
      <c r="AA278" s="38"/>
      <c r="AB278" s="38"/>
      <c r="AC278" s="38"/>
      <c r="AD278" s="38"/>
      <c r="AE278" s="38"/>
      <c r="AR278" s="233" t="s">
        <v>199</v>
      </c>
      <c r="AT278" s="233" t="s">
        <v>343</v>
      </c>
      <c r="AU278" s="233" t="s">
        <v>87</v>
      </c>
      <c r="AY278" s="17" t="s">
        <v>144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7" t="s">
        <v>85</v>
      </c>
      <c r="BK278" s="234">
        <f>ROUND(P278*H278,2)</f>
        <v>0</v>
      </c>
      <c r="BL278" s="17" t="s">
        <v>151</v>
      </c>
      <c r="BM278" s="233" t="s">
        <v>901</v>
      </c>
    </row>
    <row r="279" s="13" customFormat="1">
      <c r="A279" s="13"/>
      <c r="B279" s="242"/>
      <c r="C279" s="243"/>
      <c r="D279" s="235" t="s">
        <v>157</v>
      </c>
      <c r="E279" s="244" t="s">
        <v>1</v>
      </c>
      <c r="F279" s="245" t="s">
        <v>85</v>
      </c>
      <c r="G279" s="243"/>
      <c r="H279" s="246">
        <v>1</v>
      </c>
      <c r="I279" s="247"/>
      <c r="J279" s="247"/>
      <c r="K279" s="243"/>
      <c r="L279" s="243"/>
      <c r="M279" s="248"/>
      <c r="N279" s="249"/>
      <c r="O279" s="250"/>
      <c r="P279" s="250"/>
      <c r="Q279" s="250"/>
      <c r="R279" s="250"/>
      <c r="S279" s="250"/>
      <c r="T279" s="250"/>
      <c r="U279" s="250"/>
      <c r="V279" s="250"/>
      <c r="W279" s="250"/>
      <c r="X279" s="251"/>
      <c r="Y279" s="13"/>
      <c r="Z279" s="13"/>
      <c r="AA279" s="13"/>
      <c r="AB279" s="13"/>
      <c r="AC279" s="13"/>
      <c r="AD279" s="13"/>
      <c r="AE279" s="13"/>
      <c r="AT279" s="252" t="s">
        <v>157</v>
      </c>
      <c r="AU279" s="252" t="s">
        <v>87</v>
      </c>
      <c r="AV279" s="13" t="s">
        <v>87</v>
      </c>
      <c r="AW279" s="13" t="s">
        <v>5</v>
      </c>
      <c r="AX279" s="13" t="s">
        <v>85</v>
      </c>
      <c r="AY279" s="252" t="s">
        <v>144</v>
      </c>
    </row>
    <row r="280" s="2" customFormat="1" ht="24.15" customHeight="1">
      <c r="A280" s="38"/>
      <c r="B280" s="39"/>
      <c r="C280" s="221" t="s">
        <v>382</v>
      </c>
      <c r="D280" s="221" t="s">
        <v>146</v>
      </c>
      <c r="E280" s="222" t="s">
        <v>902</v>
      </c>
      <c r="F280" s="223" t="s">
        <v>903</v>
      </c>
      <c r="G280" s="224" t="s">
        <v>149</v>
      </c>
      <c r="H280" s="225">
        <v>2</v>
      </c>
      <c r="I280" s="226"/>
      <c r="J280" s="226"/>
      <c r="K280" s="227">
        <f>ROUND(P280*H280,2)</f>
        <v>0</v>
      </c>
      <c r="L280" s="223" t="s">
        <v>150</v>
      </c>
      <c r="M280" s="44"/>
      <c r="N280" s="228" t="s">
        <v>1</v>
      </c>
      <c r="O280" s="229" t="s">
        <v>40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91"/>
      <c r="T280" s="231">
        <f>S280*H280</f>
        <v>0</v>
      </c>
      <c r="U280" s="231">
        <v>0</v>
      </c>
      <c r="V280" s="231">
        <f>U280*H280</f>
        <v>0</v>
      </c>
      <c r="W280" s="231">
        <v>0</v>
      </c>
      <c r="X280" s="232">
        <f>W280*H280</f>
        <v>0</v>
      </c>
      <c r="Y280" s="38"/>
      <c r="Z280" s="38"/>
      <c r="AA280" s="38"/>
      <c r="AB280" s="38"/>
      <c r="AC280" s="38"/>
      <c r="AD280" s="38"/>
      <c r="AE280" s="38"/>
      <c r="AR280" s="233" t="s">
        <v>151</v>
      </c>
      <c r="AT280" s="233" t="s">
        <v>146</v>
      </c>
      <c r="AU280" s="233" t="s">
        <v>87</v>
      </c>
      <c r="AY280" s="17" t="s">
        <v>144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7" t="s">
        <v>85</v>
      </c>
      <c r="BK280" s="234">
        <f>ROUND(P280*H280,2)</f>
        <v>0</v>
      </c>
      <c r="BL280" s="17" t="s">
        <v>151</v>
      </c>
      <c r="BM280" s="233" t="s">
        <v>904</v>
      </c>
    </row>
    <row r="281" s="2" customFormat="1">
      <c r="A281" s="38"/>
      <c r="B281" s="39"/>
      <c r="C281" s="40"/>
      <c r="D281" s="235" t="s">
        <v>153</v>
      </c>
      <c r="E281" s="40"/>
      <c r="F281" s="236" t="s">
        <v>905</v>
      </c>
      <c r="G281" s="40"/>
      <c r="H281" s="40"/>
      <c r="I281" s="237"/>
      <c r="J281" s="237"/>
      <c r="K281" s="40"/>
      <c r="L281" s="40"/>
      <c r="M281" s="44"/>
      <c r="N281" s="238"/>
      <c r="O281" s="239"/>
      <c r="P281" s="91"/>
      <c r="Q281" s="91"/>
      <c r="R281" s="91"/>
      <c r="S281" s="91"/>
      <c r="T281" s="91"/>
      <c r="U281" s="91"/>
      <c r="V281" s="91"/>
      <c r="W281" s="91"/>
      <c r="X281" s="92"/>
      <c r="Y281" s="38"/>
      <c r="Z281" s="38"/>
      <c r="AA281" s="38"/>
      <c r="AB281" s="38"/>
      <c r="AC281" s="38"/>
      <c r="AD281" s="38"/>
      <c r="AE281" s="38"/>
      <c r="AT281" s="17" t="s">
        <v>153</v>
      </c>
      <c r="AU281" s="17" t="s">
        <v>87</v>
      </c>
    </row>
    <row r="282" s="2" customFormat="1">
      <c r="A282" s="38"/>
      <c r="B282" s="39"/>
      <c r="C282" s="40"/>
      <c r="D282" s="240" t="s">
        <v>155</v>
      </c>
      <c r="E282" s="40"/>
      <c r="F282" s="241" t="s">
        <v>906</v>
      </c>
      <c r="G282" s="40"/>
      <c r="H282" s="40"/>
      <c r="I282" s="237"/>
      <c r="J282" s="237"/>
      <c r="K282" s="40"/>
      <c r="L282" s="40"/>
      <c r="M282" s="44"/>
      <c r="N282" s="238"/>
      <c r="O282" s="239"/>
      <c r="P282" s="91"/>
      <c r="Q282" s="91"/>
      <c r="R282" s="91"/>
      <c r="S282" s="91"/>
      <c r="T282" s="91"/>
      <c r="U282" s="91"/>
      <c r="V282" s="91"/>
      <c r="W282" s="91"/>
      <c r="X282" s="92"/>
      <c r="Y282" s="38"/>
      <c r="Z282" s="38"/>
      <c r="AA282" s="38"/>
      <c r="AB282" s="38"/>
      <c r="AC282" s="38"/>
      <c r="AD282" s="38"/>
      <c r="AE282" s="38"/>
      <c r="AT282" s="17" t="s">
        <v>155</v>
      </c>
      <c r="AU282" s="17" t="s">
        <v>87</v>
      </c>
    </row>
    <row r="283" s="13" customFormat="1">
      <c r="A283" s="13"/>
      <c r="B283" s="242"/>
      <c r="C283" s="243"/>
      <c r="D283" s="235" t="s">
        <v>157</v>
      </c>
      <c r="E283" s="244" t="s">
        <v>1</v>
      </c>
      <c r="F283" s="245" t="s">
        <v>907</v>
      </c>
      <c r="G283" s="243"/>
      <c r="H283" s="246">
        <v>2</v>
      </c>
      <c r="I283" s="247"/>
      <c r="J283" s="247"/>
      <c r="K283" s="243"/>
      <c r="L283" s="243"/>
      <c r="M283" s="248"/>
      <c r="N283" s="249"/>
      <c r="O283" s="250"/>
      <c r="P283" s="250"/>
      <c r="Q283" s="250"/>
      <c r="R283" s="250"/>
      <c r="S283" s="250"/>
      <c r="T283" s="250"/>
      <c r="U283" s="250"/>
      <c r="V283" s="250"/>
      <c r="W283" s="250"/>
      <c r="X283" s="251"/>
      <c r="Y283" s="13"/>
      <c r="Z283" s="13"/>
      <c r="AA283" s="13"/>
      <c r="AB283" s="13"/>
      <c r="AC283" s="13"/>
      <c r="AD283" s="13"/>
      <c r="AE283" s="13"/>
      <c r="AT283" s="252" t="s">
        <v>157</v>
      </c>
      <c r="AU283" s="252" t="s">
        <v>87</v>
      </c>
      <c r="AV283" s="13" t="s">
        <v>87</v>
      </c>
      <c r="AW283" s="13" t="s">
        <v>5</v>
      </c>
      <c r="AX283" s="13" t="s">
        <v>77</v>
      </c>
      <c r="AY283" s="252" t="s">
        <v>144</v>
      </c>
    </row>
    <row r="284" s="14" customFormat="1">
      <c r="A284" s="14"/>
      <c r="B284" s="253"/>
      <c r="C284" s="254"/>
      <c r="D284" s="235" t="s">
        <v>157</v>
      </c>
      <c r="E284" s="255" t="s">
        <v>1</v>
      </c>
      <c r="F284" s="256" t="s">
        <v>159</v>
      </c>
      <c r="G284" s="254"/>
      <c r="H284" s="257">
        <v>2</v>
      </c>
      <c r="I284" s="258"/>
      <c r="J284" s="258"/>
      <c r="K284" s="254"/>
      <c r="L284" s="254"/>
      <c r="M284" s="259"/>
      <c r="N284" s="260"/>
      <c r="O284" s="261"/>
      <c r="P284" s="261"/>
      <c r="Q284" s="261"/>
      <c r="R284" s="261"/>
      <c r="S284" s="261"/>
      <c r="T284" s="261"/>
      <c r="U284" s="261"/>
      <c r="V284" s="261"/>
      <c r="W284" s="261"/>
      <c r="X284" s="262"/>
      <c r="Y284" s="14"/>
      <c r="Z284" s="14"/>
      <c r="AA284" s="14"/>
      <c r="AB284" s="14"/>
      <c r="AC284" s="14"/>
      <c r="AD284" s="14"/>
      <c r="AE284" s="14"/>
      <c r="AT284" s="263" t="s">
        <v>157</v>
      </c>
      <c r="AU284" s="263" t="s">
        <v>87</v>
      </c>
      <c r="AV284" s="14" t="s">
        <v>151</v>
      </c>
      <c r="AW284" s="14" t="s">
        <v>5</v>
      </c>
      <c r="AX284" s="14" t="s">
        <v>85</v>
      </c>
      <c r="AY284" s="263" t="s">
        <v>144</v>
      </c>
    </row>
    <row r="285" s="2" customFormat="1">
      <c r="A285" s="38"/>
      <c r="B285" s="39"/>
      <c r="C285" s="221" t="s">
        <v>388</v>
      </c>
      <c r="D285" s="221" t="s">
        <v>146</v>
      </c>
      <c r="E285" s="222" t="s">
        <v>376</v>
      </c>
      <c r="F285" s="223" t="s">
        <v>377</v>
      </c>
      <c r="G285" s="224" t="s">
        <v>202</v>
      </c>
      <c r="H285" s="225">
        <v>23</v>
      </c>
      <c r="I285" s="226"/>
      <c r="J285" s="226"/>
      <c r="K285" s="227">
        <f>ROUND(P285*H285,2)</f>
        <v>0</v>
      </c>
      <c r="L285" s="223" t="s">
        <v>150</v>
      </c>
      <c r="M285" s="44"/>
      <c r="N285" s="228" t="s">
        <v>1</v>
      </c>
      <c r="O285" s="229" t="s">
        <v>40</v>
      </c>
      <c r="P285" s="230">
        <f>I285+J285</f>
        <v>0</v>
      </c>
      <c r="Q285" s="230">
        <f>ROUND(I285*H285,2)</f>
        <v>0</v>
      </c>
      <c r="R285" s="230">
        <f>ROUND(J285*H285,2)</f>
        <v>0</v>
      </c>
      <c r="S285" s="91"/>
      <c r="T285" s="231">
        <f>S285*H285</f>
        <v>0</v>
      </c>
      <c r="U285" s="231">
        <v>0</v>
      </c>
      <c r="V285" s="231">
        <f>U285*H285</f>
        <v>0</v>
      </c>
      <c r="W285" s="231">
        <v>0</v>
      </c>
      <c r="X285" s="232">
        <f>W285*H285</f>
        <v>0</v>
      </c>
      <c r="Y285" s="38"/>
      <c r="Z285" s="38"/>
      <c r="AA285" s="38"/>
      <c r="AB285" s="38"/>
      <c r="AC285" s="38"/>
      <c r="AD285" s="38"/>
      <c r="AE285" s="38"/>
      <c r="AR285" s="233" t="s">
        <v>151</v>
      </c>
      <c r="AT285" s="233" t="s">
        <v>146</v>
      </c>
      <c r="AU285" s="233" t="s">
        <v>87</v>
      </c>
      <c r="AY285" s="17" t="s">
        <v>144</v>
      </c>
      <c r="BE285" s="234">
        <f>IF(O285="základní",K285,0)</f>
        <v>0</v>
      </c>
      <c r="BF285" s="234">
        <f>IF(O285="snížená",K285,0)</f>
        <v>0</v>
      </c>
      <c r="BG285" s="234">
        <f>IF(O285="zákl. přenesená",K285,0)</f>
        <v>0</v>
      </c>
      <c r="BH285" s="234">
        <f>IF(O285="sníž. přenesená",K285,0)</f>
        <v>0</v>
      </c>
      <c r="BI285" s="234">
        <f>IF(O285="nulová",K285,0)</f>
        <v>0</v>
      </c>
      <c r="BJ285" s="17" t="s">
        <v>85</v>
      </c>
      <c r="BK285" s="234">
        <f>ROUND(P285*H285,2)</f>
        <v>0</v>
      </c>
      <c r="BL285" s="17" t="s">
        <v>151</v>
      </c>
      <c r="BM285" s="233" t="s">
        <v>908</v>
      </c>
    </row>
    <row r="286" s="2" customFormat="1">
      <c r="A286" s="38"/>
      <c r="B286" s="39"/>
      <c r="C286" s="40"/>
      <c r="D286" s="235" t="s">
        <v>153</v>
      </c>
      <c r="E286" s="40"/>
      <c r="F286" s="236" t="s">
        <v>379</v>
      </c>
      <c r="G286" s="40"/>
      <c r="H286" s="40"/>
      <c r="I286" s="237"/>
      <c r="J286" s="237"/>
      <c r="K286" s="40"/>
      <c r="L286" s="40"/>
      <c r="M286" s="44"/>
      <c r="N286" s="238"/>
      <c r="O286" s="239"/>
      <c r="P286" s="91"/>
      <c r="Q286" s="91"/>
      <c r="R286" s="91"/>
      <c r="S286" s="91"/>
      <c r="T286" s="91"/>
      <c r="U286" s="91"/>
      <c r="V286" s="91"/>
      <c r="W286" s="91"/>
      <c r="X286" s="92"/>
      <c r="Y286" s="38"/>
      <c r="Z286" s="38"/>
      <c r="AA286" s="38"/>
      <c r="AB286" s="38"/>
      <c r="AC286" s="38"/>
      <c r="AD286" s="38"/>
      <c r="AE286" s="38"/>
      <c r="AT286" s="17" t="s">
        <v>153</v>
      </c>
      <c r="AU286" s="17" t="s">
        <v>87</v>
      </c>
    </row>
    <row r="287" s="2" customFormat="1">
      <c r="A287" s="38"/>
      <c r="B287" s="39"/>
      <c r="C287" s="40"/>
      <c r="D287" s="240" t="s">
        <v>155</v>
      </c>
      <c r="E287" s="40"/>
      <c r="F287" s="241" t="s">
        <v>380</v>
      </c>
      <c r="G287" s="40"/>
      <c r="H287" s="40"/>
      <c r="I287" s="237"/>
      <c r="J287" s="237"/>
      <c r="K287" s="40"/>
      <c r="L287" s="40"/>
      <c r="M287" s="44"/>
      <c r="N287" s="238"/>
      <c r="O287" s="239"/>
      <c r="P287" s="91"/>
      <c r="Q287" s="91"/>
      <c r="R287" s="91"/>
      <c r="S287" s="91"/>
      <c r="T287" s="91"/>
      <c r="U287" s="91"/>
      <c r="V287" s="91"/>
      <c r="W287" s="91"/>
      <c r="X287" s="92"/>
      <c r="Y287" s="38"/>
      <c r="Z287" s="38"/>
      <c r="AA287" s="38"/>
      <c r="AB287" s="38"/>
      <c r="AC287" s="38"/>
      <c r="AD287" s="38"/>
      <c r="AE287" s="38"/>
      <c r="AT287" s="17" t="s">
        <v>155</v>
      </c>
      <c r="AU287" s="17" t="s">
        <v>87</v>
      </c>
    </row>
    <row r="288" s="13" customFormat="1">
      <c r="A288" s="13"/>
      <c r="B288" s="242"/>
      <c r="C288" s="243"/>
      <c r="D288" s="235" t="s">
        <v>157</v>
      </c>
      <c r="E288" s="244" t="s">
        <v>1</v>
      </c>
      <c r="F288" s="245" t="s">
        <v>909</v>
      </c>
      <c r="G288" s="243"/>
      <c r="H288" s="246">
        <v>23</v>
      </c>
      <c r="I288" s="247"/>
      <c r="J288" s="247"/>
      <c r="K288" s="243"/>
      <c r="L288" s="243"/>
      <c r="M288" s="248"/>
      <c r="N288" s="249"/>
      <c r="O288" s="250"/>
      <c r="P288" s="250"/>
      <c r="Q288" s="250"/>
      <c r="R288" s="250"/>
      <c r="S288" s="250"/>
      <c r="T288" s="250"/>
      <c r="U288" s="250"/>
      <c r="V288" s="250"/>
      <c r="W288" s="250"/>
      <c r="X288" s="251"/>
      <c r="Y288" s="13"/>
      <c r="Z288" s="13"/>
      <c r="AA288" s="13"/>
      <c r="AB288" s="13"/>
      <c r="AC288" s="13"/>
      <c r="AD288" s="13"/>
      <c r="AE288" s="13"/>
      <c r="AT288" s="252" t="s">
        <v>157</v>
      </c>
      <c r="AU288" s="252" t="s">
        <v>87</v>
      </c>
      <c r="AV288" s="13" t="s">
        <v>87</v>
      </c>
      <c r="AW288" s="13" t="s">
        <v>5</v>
      </c>
      <c r="AX288" s="13" t="s">
        <v>77</v>
      </c>
      <c r="AY288" s="252" t="s">
        <v>144</v>
      </c>
    </row>
    <row r="289" s="14" customFormat="1">
      <c r="A289" s="14"/>
      <c r="B289" s="253"/>
      <c r="C289" s="254"/>
      <c r="D289" s="235" t="s">
        <v>157</v>
      </c>
      <c r="E289" s="255" t="s">
        <v>1</v>
      </c>
      <c r="F289" s="256" t="s">
        <v>159</v>
      </c>
      <c r="G289" s="254"/>
      <c r="H289" s="257">
        <v>23</v>
      </c>
      <c r="I289" s="258"/>
      <c r="J289" s="258"/>
      <c r="K289" s="254"/>
      <c r="L289" s="254"/>
      <c r="M289" s="259"/>
      <c r="N289" s="260"/>
      <c r="O289" s="261"/>
      <c r="P289" s="261"/>
      <c r="Q289" s="261"/>
      <c r="R289" s="261"/>
      <c r="S289" s="261"/>
      <c r="T289" s="261"/>
      <c r="U289" s="261"/>
      <c r="V289" s="261"/>
      <c r="W289" s="261"/>
      <c r="X289" s="262"/>
      <c r="Y289" s="14"/>
      <c r="Z289" s="14"/>
      <c r="AA289" s="14"/>
      <c r="AB289" s="14"/>
      <c r="AC289" s="14"/>
      <c r="AD289" s="14"/>
      <c r="AE289" s="14"/>
      <c r="AT289" s="263" t="s">
        <v>157</v>
      </c>
      <c r="AU289" s="263" t="s">
        <v>87</v>
      </c>
      <c r="AV289" s="14" t="s">
        <v>151</v>
      </c>
      <c r="AW289" s="14" t="s">
        <v>5</v>
      </c>
      <c r="AX289" s="14" t="s">
        <v>85</v>
      </c>
      <c r="AY289" s="263" t="s">
        <v>144</v>
      </c>
    </row>
    <row r="290" s="2" customFormat="1" ht="16.5" customHeight="1">
      <c r="A290" s="38"/>
      <c r="B290" s="39"/>
      <c r="C290" s="276" t="s">
        <v>394</v>
      </c>
      <c r="D290" s="276" t="s">
        <v>343</v>
      </c>
      <c r="E290" s="277" t="s">
        <v>910</v>
      </c>
      <c r="F290" s="278" t="s">
        <v>911</v>
      </c>
      <c r="G290" s="279" t="s">
        <v>149</v>
      </c>
      <c r="H290" s="280">
        <v>1</v>
      </c>
      <c r="I290" s="281"/>
      <c r="J290" s="282"/>
      <c r="K290" s="283">
        <f>ROUND(P290*H290,2)</f>
        <v>0</v>
      </c>
      <c r="L290" s="278" t="s">
        <v>1</v>
      </c>
      <c r="M290" s="284"/>
      <c r="N290" s="285" t="s">
        <v>1</v>
      </c>
      <c r="O290" s="229" t="s">
        <v>40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91"/>
      <c r="T290" s="231">
        <f>S290*H290</f>
        <v>0</v>
      </c>
      <c r="U290" s="231">
        <v>0.0809</v>
      </c>
      <c r="V290" s="231">
        <f>U290*H290</f>
        <v>0.0809</v>
      </c>
      <c r="W290" s="231">
        <v>0</v>
      </c>
      <c r="X290" s="232">
        <f>W290*H290</f>
        <v>0</v>
      </c>
      <c r="Y290" s="38"/>
      <c r="Z290" s="38"/>
      <c r="AA290" s="38"/>
      <c r="AB290" s="38"/>
      <c r="AC290" s="38"/>
      <c r="AD290" s="38"/>
      <c r="AE290" s="38"/>
      <c r="AR290" s="233" t="s">
        <v>199</v>
      </c>
      <c r="AT290" s="233" t="s">
        <v>343</v>
      </c>
      <c r="AU290" s="233" t="s">
        <v>87</v>
      </c>
      <c r="AY290" s="17" t="s">
        <v>144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7" t="s">
        <v>85</v>
      </c>
      <c r="BK290" s="234">
        <f>ROUND(P290*H290,2)</f>
        <v>0</v>
      </c>
      <c r="BL290" s="17" t="s">
        <v>151</v>
      </c>
      <c r="BM290" s="233" t="s">
        <v>912</v>
      </c>
    </row>
    <row r="291" s="2" customFormat="1">
      <c r="A291" s="38"/>
      <c r="B291" s="39"/>
      <c r="C291" s="40"/>
      <c r="D291" s="235" t="s">
        <v>153</v>
      </c>
      <c r="E291" s="40"/>
      <c r="F291" s="236" t="s">
        <v>913</v>
      </c>
      <c r="G291" s="40"/>
      <c r="H291" s="40"/>
      <c r="I291" s="237"/>
      <c r="J291" s="237"/>
      <c r="K291" s="40"/>
      <c r="L291" s="40"/>
      <c r="M291" s="44"/>
      <c r="N291" s="238"/>
      <c r="O291" s="239"/>
      <c r="P291" s="91"/>
      <c r="Q291" s="91"/>
      <c r="R291" s="91"/>
      <c r="S291" s="91"/>
      <c r="T291" s="91"/>
      <c r="U291" s="91"/>
      <c r="V291" s="91"/>
      <c r="W291" s="91"/>
      <c r="X291" s="92"/>
      <c r="Y291" s="38"/>
      <c r="Z291" s="38"/>
      <c r="AA291" s="38"/>
      <c r="AB291" s="38"/>
      <c r="AC291" s="38"/>
      <c r="AD291" s="38"/>
      <c r="AE291" s="38"/>
      <c r="AT291" s="17" t="s">
        <v>153</v>
      </c>
      <c r="AU291" s="17" t="s">
        <v>87</v>
      </c>
    </row>
    <row r="292" s="2" customFormat="1" ht="16.5" customHeight="1">
      <c r="A292" s="38"/>
      <c r="B292" s="39"/>
      <c r="C292" s="276" t="s">
        <v>399</v>
      </c>
      <c r="D292" s="276" t="s">
        <v>343</v>
      </c>
      <c r="E292" s="277" t="s">
        <v>914</v>
      </c>
      <c r="F292" s="278" t="s">
        <v>915</v>
      </c>
      <c r="G292" s="279" t="s">
        <v>149</v>
      </c>
      <c r="H292" s="280">
        <v>1</v>
      </c>
      <c r="I292" s="281"/>
      <c r="J292" s="282"/>
      <c r="K292" s="283">
        <f>ROUND(P292*H292,2)</f>
        <v>0</v>
      </c>
      <c r="L292" s="278" t="s">
        <v>1</v>
      </c>
      <c r="M292" s="284"/>
      <c r="N292" s="285" t="s">
        <v>1</v>
      </c>
      <c r="O292" s="229" t="s">
        <v>40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91"/>
      <c r="T292" s="231">
        <f>S292*H292</f>
        <v>0</v>
      </c>
      <c r="U292" s="231">
        <v>0.20999999999999999</v>
      </c>
      <c r="V292" s="231">
        <f>U292*H292</f>
        <v>0.20999999999999999</v>
      </c>
      <c r="W292" s="231">
        <v>0</v>
      </c>
      <c r="X292" s="232">
        <f>W292*H292</f>
        <v>0</v>
      </c>
      <c r="Y292" s="38"/>
      <c r="Z292" s="38"/>
      <c r="AA292" s="38"/>
      <c r="AB292" s="38"/>
      <c r="AC292" s="38"/>
      <c r="AD292" s="38"/>
      <c r="AE292" s="38"/>
      <c r="AR292" s="233" t="s">
        <v>199</v>
      </c>
      <c r="AT292" s="233" t="s">
        <v>343</v>
      </c>
      <c r="AU292" s="233" t="s">
        <v>87</v>
      </c>
      <c r="AY292" s="17" t="s">
        <v>144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7" t="s">
        <v>85</v>
      </c>
      <c r="BK292" s="234">
        <f>ROUND(P292*H292,2)</f>
        <v>0</v>
      </c>
      <c r="BL292" s="17" t="s">
        <v>151</v>
      </c>
      <c r="BM292" s="233" t="s">
        <v>916</v>
      </c>
    </row>
    <row r="293" s="2" customFormat="1">
      <c r="A293" s="38"/>
      <c r="B293" s="39"/>
      <c r="C293" s="40"/>
      <c r="D293" s="235" t="s">
        <v>153</v>
      </c>
      <c r="E293" s="40"/>
      <c r="F293" s="236" t="s">
        <v>917</v>
      </c>
      <c r="G293" s="40"/>
      <c r="H293" s="40"/>
      <c r="I293" s="237"/>
      <c r="J293" s="237"/>
      <c r="K293" s="40"/>
      <c r="L293" s="40"/>
      <c r="M293" s="44"/>
      <c r="N293" s="238"/>
      <c r="O293" s="239"/>
      <c r="P293" s="91"/>
      <c r="Q293" s="91"/>
      <c r="R293" s="91"/>
      <c r="S293" s="91"/>
      <c r="T293" s="91"/>
      <c r="U293" s="91"/>
      <c r="V293" s="91"/>
      <c r="W293" s="91"/>
      <c r="X293" s="92"/>
      <c r="Y293" s="38"/>
      <c r="Z293" s="38"/>
      <c r="AA293" s="38"/>
      <c r="AB293" s="38"/>
      <c r="AC293" s="38"/>
      <c r="AD293" s="38"/>
      <c r="AE293" s="38"/>
      <c r="AT293" s="17" t="s">
        <v>153</v>
      </c>
      <c r="AU293" s="17" t="s">
        <v>87</v>
      </c>
    </row>
    <row r="294" s="2" customFormat="1" ht="16.5" customHeight="1">
      <c r="A294" s="38"/>
      <c r="B294" s="39"/>
      <c r="C294" s="276" t="s">
        <v>404</v>
      </c>
      <c r="D294" s="276" t="s">
        <v>343</v>
      </c>
      <c r="E294" s="277" t="s">
        <v>918</v>
      </c>
      <c r="F294" s="278" t="s">
        <v>919</v>
      </c>
      <c r="G294" s="279" t="s">
        <v>149</v>
      </c>
      <c r="H294" s="280">
        <v>1</v>
      </c>
      <c r="I294" s="281"/>
      <c r="J294" s="282"/>
      <c r="K294" s="283">
        <f>ROUND(P294*H294,2)</f>
        <v>0</v>
      </c>
      <c r="L294" s="278" t="s">
        <v>1</v>
      </c>
      <c r="M294" s="284"/>
      <c r="N294" s="285" t="s">
        <v>1</v>
      </c>
      <c r="O294" s="229" t="s">
        <v>40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91"/>
      <c r="T294" s="231">
        <f>S294*H294</f>
        <v>0</v>
      </c>
      <c r="U294" s="231">
        <v>0.20999999999999999</v>
      </c>
      <c r="V294" s="231">
        <f>U294*H294</f>
        <v>0.20999999999999999</v>
      </c>
      <c r="W294" s="231">
        <v>0</v>
      </c>
      <c r="X294" s="232">
        <f>W294*H294</f>
        <v>0</v>
      </c>
      <c r="Y294" s="38"/>
      <c r="Z294" s="38"/>
      <c r="AA294" s="38"/>
      <c r="AB294" s="38"/>
      <c r="AC294" s="38"/>
      <c r="AD294" s="38"/>
      <c r="AE294" s="38"/>
      <c r="AR294" s="233" t="s">
        <v>199</v>
      </c>
      <c r="AT294" s="233" t="s">
        <v>343</v>
      </c>
      <c r="AU294" s="233" t="s">
        <v>87</v>
      </c>
      <c r="AY294" s="17" t="s">
        <v>144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7" t="s">
        <v>85</v>
      </c>
      <c r="BK294" s="234">
        <f>ROUND(P294*H294,2)</f>
        <v>0</v>
      </c>
      <c r="BL294" s="17" t="s">
        <v>151</v>
      </c>
      <c r="BM294" s="233" t="s">
        <v>920</v>
      </c>
    </row>
    <row r="295" s="2" customFormat="1">
      <c r="A295" s="38"/>
      <c r="B295" s="39"/>
      <c r="C295" s="40"/>
      <c r="D295" s="235" t="s">
        <v>153</v>
      </c>
      <c r="E295" s="40"/>
      <c r="F295" s="236" t="s">
        <v>921</v>
      </c>
      <c r="G295" s="40"/>
      <c r="H295" s="40"/>
      <c r="I295" s="237"/>
      <c r="J295" s="237"/>
      <c r="K295" s="40"/>
      <c r="L295" s="40"/>
      <c r="M295" s="44"/>
      <c r="N295" s="238"/>
      <c r="O295" s="239"/>
      <c r="P295" s="91"/>
      <c r="Q295" s="91"/>
      <c r="R295" s="91"/>
      <c r="S295" s="91"/>
      <c r="T295" s="91"/>
      <c r="U295" s="91"/>
      <c r="V295" s="91"/>
      <c r="W295" s="91"/>
      <c r="X295" s="92"/>
      <c r="Y295" s="38"/>
      <c r="Z295" s="38"/>
      <c r="AA295" s="38"/>
      <c r="AB295" s="38"/>
      <c r="AC295" s="38"/>
      <c r="AD295" s="38"/>
      <c r="AE295" s="38"/>
      <c r="AT295" s="17" t="s">
        <v>153</v>
      </c>
      <c r="AU295" s="17" t="s">
        <v>87</v>
      </c>
    </row>
    <row r="296" s="2" customFormat="1">
      <c r="A296" s="38"/>
      <c r="B296" s="39"/>
      <c r="C296" s="40"/>
      <c r="D296" s="235" t="s">
        <v>500</v>
      </c>
      <c r="E296" s="40"/>
      <c r="F296" s="264" t="s">
        <v>922</v>
      </c>
      <c r="G296" s="40"/>
      <c r="H296" s="40"/>
      <c r="I296" s="237"/>
      <c r="J296" s="237"/>
      <c r="K296" s="40"/>
      <c r="L296" s="40"/>
      <c r="M296" s="44"/>
      <c r="N296" s="238"/>
      <c r="O296" s="239"/>
      <c r="P296" s="91"/>
      <c r="Q296" s="91"/>
      <c r="R296" s="91"/>
      <c r="S296" s="91"/>
      <c r="T296" s="91"/>
      <c r="U296" s="91"/>
      <c r="V296" s="91"/>
      <c r="W296" s="91"/>
      <c r="X296" s="92"/>
      <c r="Y296" s="38"/>
      <c r="Z296" s="38"/>
      <c r="AA296" s="38"/>
      <c r="AB296" s="38"/>
      <c r="AC296" s="38"/>
      <c r="AD296" s="38"/>
      <c r="AE296" s="38"/>
      <c r="AT296" s="17" t="s">
        <v>500</v>
      </c>
      <c r="AU296" s="17" t="s">
        <v>87</v>
      </c>
    </row>
    <row r="297" s="13" customFormat="1">
      <c r="A297" s="13"/>
      <c r="B297" s="242"/>
      <c r="C297" s="243"/>
      <c r="D297" s="235" t="s">
        <v>157</v>
      </c>
      <c r="E297" s="244" t="s">
        <v>1</v>
      </c>
      <c r="F297" s="245" t="s">
        <v>923</v>
      </c>
      <c r="G297" s="243"/>
      <c r="H297" s="246">
        <v>1</v>
      </c>
      <c r="I297" s="247"/>
      <c r="J297" s="247"/>
      <c r="K297" s="243"/>
      <c r="L297" s="243"/>
      <c r="M297" s="248"/>
      <c r="N297" s="249"/>
      <c r="O297" s="250"/>
      <c r="P297" s="250"/>
      <c r="Q297" s="250"/>
      <c r="R297" s="250"/>
      <c r="S297" s="250"/>
      <c r="T297" s="250"/>
      <c r="U297" s="250"/>
      <c r="V297" s="250"/>
      <c r="W297" s="250"/>
      <c r="X297" s="251"/>
      <c r="Y297" s="13"/>
      <c r="Z297" s="13"/>
      <c r="AA297" s="13"/>
      <c r="AB297" s="13"/>
      <c r="AC297" s="13"/>
      <c r="AD297" s="13"/>
      <c r="AE297" s="13"/>
      <c r="AT297" s="252" t="s">
        <v>157</v>
      </c>
      <c r="AU297" s="252" t="s">
        <v>87</v>
      </c>
      <c r="AV297" s="13" t="s">
        <v>87</v>
      </c>
      <c r="AW297" s="13" t="s">
        <v>5</v>
      </c>
      <c r="AX297" s="13" t="s">
        <v>77</v>
      </c>
      <c r="AY297" s="252" t="s">
        <v>144</v>
      </c>
    </row>
    <row r="298" s="14" customFormat="1">
      <c r="A298" s="14"/>
      <c r="B298" s="253"/>
      <c r="C298" s="254"/>
      <c r="D298" s="235" t="s">
        <v>157</v>
      </c>
      <c r="E298" s="255" t="s">
        <v>1</v>
      </c>
      <c r="F298" s="256" t="s">
        <v>159</v>
      </c>
      <c r="G298" s="254"/>
      <c r="H298" s="257">
        <v>1</v>
      </c>
      <c r="I298" s="258"/>
      <c r="J298" s="258"/>
      <c r="K298" s="254"/>
      <c r="L298" s="254"/>
      <c r="M298" s="259"/>
      <c r="N298" s="260"/>
      <c r="O298" s="261"/>
      <c r="P298" s="261"/>
      <c r="Q298" s="261"/>
      <c r="R298" s="261"/>
      <c r="S298" s="261"/>
      <c r="T298" s="261"/>
      <c r="U298" s="261"/>
      <c r="V298" s="261"/>
      <c r="W298" s="261"/>
      <c r="X298" s="262"/>
      <c r="Y298" s="14"/>
      <c r="Z298" s="14"/>
      <c r="AA298" s="14"/>
      <c r="AB298" s="14"/>
      <c r="AC298" s="14"/>
      <c r="AD298" s="14"/>
      <c r="AE298" s="14"/>
      <c r="AT298" s="263" t="s">
        <v>157</v>
      </c>
      <c r="AU298" s="263" t="s">
        <v>87</v>
      </c>
      <c r="AV298" s="14" t="s">
        <v>151</v>
      </c>
      <c r="AW298" s="14" t="s">
        <v>5</v>
      </c>
      <c r="AX298" s="14" t="s">
        <v>85</v>
      </c>
      <c r="AY298" s="263" t="s">
        <v>144</v>
      </c>
    </row>
    <row r="299" s="2" customFormat="1" ht="16.5" customHeight="1">
      <c r="A299" s="38"/>
      <c r="B299" s="39"/>
      <c r="C299" s="276" t="s">
        <v>409</v>
      </c>
      <c r="D299" s="276" t="s">
        <v>343</v>
      </c>
      <c r="E299" s="277" t="s">
        <v>924</v>
      </c>
      <c r="F299" s="278" t="s">
        <v>925</v>
      </c>
      <c r="G299" s="279" t="s">
        <v>149</v>
      </c>
      <c r="H299" s="280">
        <v>1</v>
      </c>
      <c r="I299" s="281"/>
      <c r="J299" s="282"/>
      <c r="K299" s="283">
        <f>ROUND(P299*H299,2)</f>
        <v>0</v>
      </c>
      <c r="L299" s="278" t="s">
        <v>1</v>
      </c>
      <c r="M299" s="284"/>
      <c r="N299" s="285" t="s">
        <v>1</v>
      </c>
      <c r="O299" s="229" t="s">
        <v>40</v>
      </c>
      <c r="P299" s="230">
        <f>I299+J299</f>
        <v>0</v>
      </c>
      <c r="Q299" s="230">
        <f>ROUND(I299*H299,2)</f>
        <v>0</v>
      </c>
      <c r="R299" s="230">
        <f>ROUND(J299*H299,2)</f>
        <v>0</v>
      </c>
      <c r="S299" s="91"/>
      <c r="T299" s="231">
        <f>S299*H299</f>
        <v>0</v>
      </c>
      <c r="U299" s="231">
        <v>0.20999999999999999</v>
      </c>
      <c r="V299" s="231">
        <f>U299*H299</f>
        <v>0.20999999999999999</v>
      </c>
      <c r="W299" s="231">
        <v>0</v>
      </c>
      <c r="X299" s="232">
        <f>W299*H299</f>
        <v>0</v>
      </c>
      <c r="Y299" s="38"/>
      <c r="Z299" s="38"/>
      <c r="AA299" s="38"/>
      <c r="AB299" s="38"/>
      <c r="AC299" s="38"/>
      <c r="AD299" s="38"/>
      <c r="AE299" s="38"/>
      <c r="AR299" s="233" t="s">
        <v>199</v>
      </c>
      <c r="AT299" s="233" t="s">
        <v>343</v>
      </c>
      <c r="AU299" s="233" t="s">
        <v>87</v>
      </c>
      <c r="AY299" s="17" t="s">
        <v>144</v>
      </c>
      <c r="BE299" s="234">
        <f>IF(O299="základní",K299,0)</f>
        <v>0</v>
      </c>
      <c r="BF299" s="234">
        <f>IF(O299="snížená",K299,0)</f>
        <v>0</v>
      </c>
      <c r="BG299" s="234">
        <f>IF(O299="zákl. přenesená",K299,0)</f>
        <v>0</v>
      </c>
      <c r="BH299" s="234">
        <f>IF(O299="sníž. přenesená",K299,0)</f>
        <v>0</v>
      </c>
      <c r="BI299" s="234">
        <f>IF(O299="nulová",K299,0)</f>
        <v>0</v>
      </c>
      <c r="BJ299" s="17" t="s">
        <v>85</v>
      </c>
      <c r="BK299" s="234">
        <f>ROUND(P299*H299,2)</f>
        <v>0</v>
      </c>
      <c r="BL299" s="17" t="s">
        <v>151</v>
      </c>
      <c r="BM299" s="233" t="s">
        <v>926</v>
      </c>
    </row>
    <row r="300" s="2" customFormat="1">
      <c r="A300" s="38"/>
      <c r="B300" s="39"/>
      <c r="C300" s="40"/>
      <c r="D300" s="235" t="s">
        <v>153</v>
      </c>
      <c r="E300" s="40"/>
      <c r="F300" s="236" t="s">
        <v>921</v>
      </c>
      <c r="G300" s="40"/>
      <c r="H300" s="40"/>
      <c r="I300" s="237"/>
      <c r="J300" s="237"/>
      <c r="K300" s="40"/>
      <c r="L300" s="40"/>
      <c r="M300" s="44"/>
      <c r="N300" s="238"/>
      <c r="O300" s="239"/>
      <c r="P300" s="91"/>
      <c r="Q300" s="91"/>
      <c r="R300" s="91"/>
      <c r="S300" s="91"/>
      <c r="T300" s="91"/>
      <c r="U300" s="91"/>
      <c r="V300" s="91"/>
      <c r="W300" s="91"/>
      <c r="X300" s="92"/>
      <c r="Y300" s="38"/>
      <c r="Z300" s="38"/>
      <c r="AA300" s="38"/>
      <c r="AB300" s="38"/>
      <c r="AC300" s="38"/>
      <c r="AD300" s="38"/>
      <c r="AE300" s="38"/>
      <c r="AT300" s="17" t="s">
        <v>153</v>
      </c>
      <c r="AU300" s="17" t="s">
        <v>87</v>
      </c>
    </row>
    <row r="301" s="2" customFormat="1">
      <c r="A301" s="38"/>
      <c r="B301" s="39"/>
      <c r="C301" s="40"/>
      <c r="D301" s="235" t="s">
        <v>500</v>
      </c>
      <c r="E301" s="40"/>
      <c r="F301" s="264" t="s">
        <v>922</v>
      </c>
      <c r="G301" s="40"/>
      <c r="H301" s="40"/>
      <c r="I301" s="237"/>
      <c r="J301" s="237"/>
      <c r="K301" s="40"/>
      <c r="L301" s="40"/>
      <c r="M301" s="44"/>
      <c r="N301" s="238"/>
      <c r="O301" s="239"/>
      <c r="P301" s="91"/>
      <c r="Q301" s="91"/>
      <c r="R301" s="91"/>
      <c r="S301" s="91"/>
      <c r="T301" s="91"/>
      <c r="U301" s="91"/>
      <c r="V301" s="91"/>
      <c r="W301" s="91"/>
      <c r="X301" s="92"/>
      <c r="Y301" s="38"/>
      <c r="Z301" s="38"/>
      <c r="AA301" s="38"/>
      <c r="AB301" s="38"/>
      <c r="AC301" s="38"/>
      <c r="AD301" s="38"/>
      <c r="AE301" s="38"/>
      <c r="AT301" s="17" t="s">
        <v>500</v>
      </c>
      <c r="AU301" s="17" t="s">
        <v>87</v>
      </c>
    </row>
    <row r="302" s="13" customFormat="1">
      <c r="A302" s="13"/>
      <c r="B302" s="242"/>
      <c r="C302" s="243"/>
      <c r="D302" s="235" t="s">
        <v>157</v>
      </c>
      <c r="E302" s="244" t="s">
        <v>1</v>
      </c>
      <c r="F302" s="245" t="s">
        <v>923</v>
      </c>
      <c r="G302" s="243"/>
      <c r="H302" s="246">
        <v>1</v>
      </c>
      <c r="I302" s="247"/>
      <c r="J302" s="247"/>
      <c r="K302" s="243"/>
      <c r="L302" s="243"/>
      <c r="M302" s="248"/>
      <c r="N302" s="249"/>
      <c r="O302" s="250"/>
      <c r="P302" s="250"/>
      <c r="Q302" s="250"/>
      <c r="R302" s="250"/>
      <c r="S302" s="250"/>
      <c r="T302" s="250"/>
      <c r="U302" s="250"/>
      <c r="V302" s="250"/>
      <c r="W302" s="250"/>
      <c r="X302" s="251"/>
      <c r="Y302" s="13"/>
      <c r="Z302" s="13"/>
      <c r="AA302" s="13"/>
      <c r="AB302" s="13"/>
      <c r="AC302" s="13"/>
      <c r="AD302" s="13"/>
      <c r="AE302" s="13"/>
      <c r="AT302" s="252" t="s">
        <v>157</v>
      </c>
      <c r="AU302" s="252" t="s">
        <v>87</v>
      </c>
      <c r="AV302" s="13" t="s">
        <v>87</v>
      </c>
      <c r="AW302" s="13" t="s">
        <v>5</v>
      </c>
      <c r="AX302" s="13" t="s">
        <v>77</v>
      </c>
      <c r="AY302" s="252" t="s">
        <v>144</v>
      </c>
    </row>
    <row r="303" s="14" customFormat="1">
      <c r="A303" s="14"/>
      <c r="B303" s="253"/>
      <c r="C303" s="254"/>
      <c r="D303" s="235" t="s">
        <v>157</v>
      </c>
      <c r="E303" s="255" t="s">
        <v>1</v>
      </c>
      <c r="F303" s="256" t="s">
        <v>159</v>
      </c>
      <c r="G303" s="254"/>
      <c r="H303" s="257">
        <v>1</v>
      </c>
      <c r="I303" s="258"/>
      <c r="J303" s="258"/>
      <c r="K303" s="254"/>
      <c r="L303" s="254"/>
      <c r="M303" s="259"/>
      <c r="N303" s="260"/>
      <c r="O303" s="261"/>
      <c r="P303" s="261"/>
      <c r="Q303" s="261"/>
      <c r="R303" s="261"/>
      <c r="S303" s="261"/>
      <c r="T303" s="261"/>
      <c r="U303" s="261"/>
      <c r="V303" s="261"/>
      <c r="W303" s="261"/>
      <c r="X303" s="262"/>
      <c r="Y303" s="14"/>
      <c r="Z303" s="14"/>
      <c r="AA303" s="14"/>
      <c r="AB303" s="14"/>
      <c r="AC303" s="14"/>
      <c r="AD303" s="14"/>
      <c r="AE303" s="14"/>
      <c r="AT303" s="263" t="s">
        <v>157</v>
      </c>
      <c r="AU303" s="263" t="s">
        <v>87</v>
      </c>
      <c r="AV303" s="14" t="s">
        <v>151</v>
      </c>
      <c r="AW303" s="14" t="s">
        <v>5</v>
      </c>
      <c r="AX303" s="14" t="s">
        <v>85</v>
      </c>
      <c r="AY303" s="263" t="s">
        <v>144</v>
      </c>
    </row>
    <row r="304" s="2" customFormat="1" ht="16.5" customHeight="1">
      <c r="A304" s="38"/>
      <c r="B304" s="39"/>
      <c r="C304" s="276" t="s">
        <v>414</v>
      </c>
      <c r="D304" s="276" t="s">
        <v>343</v>
      </c>
      <c r="E304" s="277" t="s">
        <v>927</v>
      </c>
      <c r="F304" s="278" t="s">
        <v>928</v>
      </c>
      <c r="G304" s="279" t="s">
        <v>149</v>
      </c>
      <c r="H304" s="280">
        <v>2</v>
      </c>
      <c r="I304" s="281"/>
      <c r="J304" s="282"/>
      <c r="K304" s="283">
        <f>ROUND(P304*H304,2)</f>
        <v>0</v>
      </c>
      <c r="L304" s="278" t="s">
        <v>1</v>
      </c>
      <c r="M304" s="284"/>
      <c r="N304" s="285" t="s">
        <v>1</v>
      </c>
      <c r="O304" s="229" t="s">
        <v>40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91"/>
      <c r="T304" s="231">
        <f>S304*H304</f>
        <v>0</v>
      </c>
      <c r="U304" s="231">
        <v>0.015800000000000002</v>
      </c>
      <c r="V304" s="231">
        <f>U304*H304</f>
        <v>0.031600000000000003</v>
      </c>
      <c r="W304" s="231">
        <v>0</v>
      </c>
      <c r="X304" s="232">
        <f>W304*H304</f>
        <v>0</v>
      </c>
      <c r="Y304" s="38"/>
      <c r="Z304" s="38"/>
      <c r="AA304" s="38"/>
      <c r="AB304" s="38"/>
      <c r="AC304" s="38"/>
      <c r="AD304" s="38"/>
      <c r="AE304" s="38"/>
      <c r="AR304" s="233" t="s">
        <v>199</v>
      </c>
      <c r="AT304" s="233" t="s">
        <v>343</v>
      </c>
      <c r="AU304" s="233" t="s">
        <v>87</v>
      </c>
      <c r="AY304" s="17" t="s">
        <v>144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7" t="s">
        <v>85</v>
      </c>
      <c r="BK304" s="234">
        <f>ROUND(P304*H304,2)</f>
        <v>0</v>
      </c>
      <c r="BL304" s="17" t="s">
        <v>151</v>
      </c>
      <c r="BM304" s="233" t="s">
        <v>929</v>
      </c>
    </row>
    <row r="305" s="2" customFormat="1">
      <c r="A305" s="38"/>
      <c r="B305" s="39"/>
      <c r="C305" s="40"/>
      <c r="D305" s="235" t="s">
        <v>153</v>
      </c>
      <c r="E305" s="40"/>
      <c r="F305" s="236" t="s">
        <v>928</v>
      </c>
      <c r="G305" s="40"/>
      <c r="H305" s="40"/>
      <c r="I305" s="237"/>
      <c r="J305" s="237"/>
      <c r="K305" s="40"/>
      <c r="L305" s="40"/>
      <c r="M305" s="44"/>
      <c r="N305" s="238"/>
      <c r="O305" s="239"/>
      <c r="P305" s="91"/>
      <c r="Q305" s="91"/>
      <c r="R305" s="91"/>
      <c r="S305" s="91"/>
      <c r="T305" s="91"/>
      <c r="U305" s="91"/>
      <c r="V305" s="91"/>
      <c r="W305" s="91"/>
      <c r="X305" s="92"/>
      <c r="Y305" s="38"/>
      <c r="Z305" s="38"/>
      <c r="AA305" s="38"/>
      <c r="AB305" s="38"/>
      <c r="AC305" s="38"/>
      <c r="AD305" s="38"/>
      <c r="AE305" s="38"/>
      <c r="AT305" s="17" t="s">
        <v>153</v>
      </c>
      <c r="AU305" s="17" t="s">
        <v>87</v>
      </c>
    </row>
    <row r="306" s="13" customFormat="1">
      <c r="A306" s="13"/>
      <c r="B306" s="242"/>
      <c r="C306" s="243"/>
      <c r="D306" s="235" t="s">
        <v>157</v>
      </c>
      <c r="E306" s="244" t="s">
        <v>1</v>
      </c>
      <c r="F306" s="245" t="s">
        <v>930</v>
      </c>
      <c r="G306" s="243"/>
      <c r="H306" s="246">
        <v>2</v>
      </c>
      <c r="I306" s="247"/>
      <c r="J306" s="247"/>
      <c r="K306" s="243"/>
      <c r="L306" s="243"/>
      <c r="M306" s="248"/>
      <c r="N306" s="249"/>
      <c r="O306" s="250"/>
      <c r="P306" s="250"/>
      <c r="Q306" s="250"/>
      <c r="R306" s="250"/>
      <c r="S306" s="250"/>
      <c r="T306" s="250"/>
      <c r="U306" s="250"/>
      <c r="V306" s="250"/>
      <c r="W306" s="250"/>
      <c r="X306" s="251"/>
      <c r="Y306" s="13"/>
      <c r="Z306" s="13"/>
      <c r="AA306" s="13"/>
      <c r="AB306" s="13"/>
      <c r="AC306" s="13"/>
      <c r="AD306" s="13"/>
      <c r="AE306" s="13"/>
      <c r="AT306" s="252" t="s">
        <v>157</v>
      </c>
      <c r="AU306" s="252" t="s">
        <v>87</v>
      </c>
      <c r="AV306" s="13" t="s">
        <v>87</v>
      </c>
      <c r="AW306" s="13" t="s">
        <v>5</v>
      </c>
      <c r="AX306" s="13" t="s">
        <v>77</v>
      </c>
      <c r="AY306" s="252" t="s">
        <v>144</v>
      </c>
    </row>
    <row r="307" s="14" customFormat="1">
      <c r="A307" s="14"/>
      <c r="B307" s="253"/>
      <c r="C307" s="254"/>
      <c r="D307" s="235" t="s">
        <v>157</v>
      </c>
      <c r="E307" s="255" t="s">
        <v>1</v>
      </c>
      <c r="F307" s="256" t="s">
        <v>159</v>
      </c>
      <c r="G307" s="254"/>
      <c r="H307" s="257">
        <v>2</v>
      </c>
      <c r="I307" s="258"/>
      <c r="J307" s="258"/>
      <c r="K307" s="254"/>
      <c r="L307" s="254"/>
      <c r="M307" s="259"/>
      <c r="N307" s="260"/>
      <c r="O307" s="261"/>
      <c r="P307" s="261"/>
      <c r="Q307" s="261"/>
      <c r="R307" s="261"/>
      <c r="S307" s="261"/>
      <c r="T307" s="261"/>
      <c r="U307" s="261"/>
      <c r="V307" s="261"/>
      <c r="W307" s="261"/>
      <c r="X307" s="262"/>
      <c r="Y307" s="14"/>
      <c r="Z307" s="14"/>
      <c r="AA307" s="14"/>
      <c r="AB307" s="14"/>
      <c r="AC307" s="14"/>
      <c r="AD307" s="14"/>
      <c r="AE307" s="14"/>
      <c r="AT307" s="263" t="s">
        <v>157</v>
      </c>
      <c r="AU307" s="263" t="s">
        <v>87</v>
      </c>
      <c r="AV307" s="14" t="s">
        <v>151</v>
      </c>
      <c r="AW307" s="14" t="s">
        <v>5</v>
      </c>
      <c r="AX307" s="14" t="s">
        <v>85</v>
      </c>
      <c r="AY307" s="263" t="s">
        <v>144</v>
      </c>
    </row>
    <row r="308" s="2" customFormat="1" ht="16.5" customHeight="1">
      <c r="A308" s="38"/>
      <c r="B308" s="39"/>
      <c r="C308" s="276" t="s">
        <v>418</v>
      </c>
      <c r="D308" s="276" t="s">
        <v>343</v>
      </c>
      <c r="E308" s="277" t="s">
        <v>931</v>
      </c>
      <c r="F308" s="278" t="s">
        <v>932</v>
      </c>
      <c r="G308" s="279" t="s">
        <v>149</v>
      </c>
      <c r="H308" s="280">
        <v>1</v>
      </c>
      <c r="I308" s="281"/>
      <c r="J308" s="282"/>
      <c r="K308" s="283">
        <f>ROUND(P308*H308,2)</f>
        <v>0</v>
      </c>
      <c r="L308" s="278" t="s">
        <v>1</v>
      </c>
      <c r="M308" s="284"/>
      <c r="N308" s="285" t="s">
        <v>1</v>
      </c>
      <c r="O308" s="229" t="s">
        <v>40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91"/>
      <c r="T308" s="231">
        <f>S308*H308</f>
        <v>0</v>
      </c>
      <c r="U308" s="231">
        <v>0.084099999999999994</v>
      </c>
      <c r="V308" s="231">
        <f>U308*H308</f>
        <v>0.084099999999999994</v>
      </c>
      <c r="W308" s="231">
        <v>0</v>
      </c>
      <c r="X308" s="232">
        <f>W308*H308</f>
        <v>0</v>
      </c>
      <c r="Y308" s="38"/>
      <c r="Z308" s="38"/>
      <c r="AA308" s="38"/>
      <c r="AB308" s="38"/>
      <c r="AC308" s="38"/>
      <c r="AD308" s="38"/>
      <c r="AE308" s="38"/>
      <c r="AR308" s="233" t="s">
        <v>199</v>
      </c>
      <c r="AT308" s="233" t="s">
        <v>343</v>
      </c>
      <c r="AU308" s="233" t="s">
        <v>87</v>
      </c>
      <c r="AY308" s="17" t="s">
        <v>144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7" t="s">
        <v>85</v>
      </c>
      <c r="BK308" s="234">
        <f>ROUND(P308*H308,2)</f>
        <v>0</v>
      </c>
      <c r="BL308" s="17" t="s">
        <v>151</v>
      </c>
      <c r="BM308" s="233" t="s">
        <v>933</v>
      </c>
    </row>
    <row r="309" s="2" customFormat="1">
      <c r="A309" s="38"/>
      <c r="B309" s="39"/>
      <c r="C309" s="40"/>
      <c r="D309" s="235" t="s">
        <v>153</v>
      </c>
      <c r="E309" s="40"/>
      <c r="F309" s="236" t="s">
        <v>934</v>
      </c>
      <c r="G309" s="40"/>
      <c r="H309" s="40"/>
      <c r="I309" s="237"/>
      <c r="J309" s="237"/>
      <c r="K309" s="40"/>
      <c r="L309" s="40"/>
      <c r="M309" s="44"/>
      <c r="N309" s="238"/>
      <c r="O309" s="239"/>
      <c r="P309" s="91"/>
      <c r="Q309" s="91"/>
      <c r="R309" s="91"/>
      <c r="S309" s="91"/>
      <c r="T309" s="91"/>
      <c r="U309" s="91"/>
      <c r="V309" s="91"/>
      <c r="W309" s="91"/>
      <c r="X309" s="92"/>
      <c r="Y309" s="38"/>
      <c r="Z309" s="38"/>
      <c r="AA309" s="38"/>
      <c r="AB309" s="38"/>
      <c r="AC309" s="38"/>
      <c r="AD309" s="38"/>
      <c r="AE309" s="38"/>
      <c r="AT309" s="17" t="s">
        <v>153</v>
      </c>
      <c r="AU309" s="17" t="s">
        <v>87</v>
      </c>
    </row>
    <row r="310" s="13" customFormat="1">
      <c r="A310" s="13"/>
      <c r="B310" s="242"/>
      <c r="C310" s="243"/>
      <c r="D310" s="235" t="s">
        <v>157</v>
      </c>
      <c r="E310" s="244" t="s">
        <v>1</v>
      </c>
      <c r="F310" s="245" t="s">
        <v>935</v>
      </c>
      <c r="G310" s="243"/>
      <c r="H310" s="246">
        <v>1</v>
      </c>
      <c r="I310" s="247"/>
      <c r="J310" s="247"/>
      <c r="K310" s="243"/>
      <c r="L310" s="243"/>
      <c r="M310" s="248"/>
      <c r="N310" s="249"/>
      <c r="O310" s="250"/>
      <c r="P310" s="250"/>
      <c r="Q310" s="250"/>
      <c r="R310" s="250"/>
      <c r="S310" s="250"/>
      <c r="T310" s="250"/>
      <c r="U310" s="250"/>
      <c r="V310" s="250"/>
      <c r="W310" s="250"/>
      <c r="X310" s="251"/>
      <c r="Y310" s="13"/>
      <c r="Z310" s="13"/>
      <c r="AA310" s="13"/>
      <c r="AB310" s="13"/>
      <c r="AC310" s="13"/>
      <c r="AD310" s="13"/>
      <c r="AE310" s="13"/>
      <c r="AT310" s="252" t="s">
        <v>157</v>
      </c>
      <c r="AU310" s="252" t="s">
        <v>87</v>
      </c>
      <c r="AV310" s="13" t="s">
        <v>87</v>
      </c>
      <c r="AW310" s="13" t="s">
        <v>5</v>
      </c>
      <c r="AX310" s="13" t="s">
        <v>77</v>
      </c>
      <c r="AY310" s="252" t="s">
        <v>144</v>
      </c>
    </row>
    <row r="311" s="14" customFormat="1">
      <c r="A311" s="14"/>
      <c r="B311" s="253"/>
      <c r="C311" s="254"/>
      <c r="D311" s="235" t="s">
        <v>157</v>
      </c>
      <c r="E311" s="255" t="s">
        <v>1</v>
      </c>
      <c r="F311" s="256" t="s">
        <v>159</v>
      </c>
      <c r="G311" s="254"/>
      <c r="H311" s="257">
        <v>1</v>
      </c>
      <c r="I311" s="258"/>
      <c r="J311" s="258"/>
      <c r="K311" s="254"/>
      <c r="L311" s="254"/>
      <c r="M311" s="259"/>
      <c r="N311" s="260"/>
      <c r="O311" s="261"/>
      <c r="P311" s="261"/>
      <c r="Q311" s="261"/>
      <c r="R311" s="261"/>
      <c r="S311" s="261"/>
      <c r="T311" s="261"/>
      <c r="U311" s="261"/>
      <c r="V311" s="261"/>
      <c r="W311" s="261"/>
      <c r="X311" s="262"/>
      <c r="Y311" s="14"/>
      <c r="Z311" s="14"/>
      <c r="AA311" s="14"/>
      <c r="AB311" s="14"/>
      <c r="AC311" s="14"/>
      <c r="AD311" s="14"/>
      <c r="AE311" s="14"/>
      <c r="AT311" s="263" t="s">
        <v>157</v>
      </c>
      <c r="AU311" s="263" t="s">
        <v>87</v>
      </c>
      <c r="AV311" s="14" t="s">
        <v>151</v>
      </c>
      <c r="AW311" s="14" t="s">
        <v>5</v>
      </c>
      <c r="AX311" s="14" t="s">
        <v>85</v>
      </c>
      <c r="AY311" s="263" t="s">
        <v>144</v>
      </c>
    </row>
    <row r="312" s="2" customFormat="1" ht="16.5" customHeight="1">
      <c r="A312" s="38"/>
      <c r="B312" s="39"/>
      <c r="C312" s="276" t="s">
        <v>425</v>
      </c>
      <c r="D312" s="276" t="s">
        <v>343</v>
      </c>
      <c r="E312" s="277" t="s">
        <v>936</v>
      </c>
      <c r="F312" s="278" t="s">
        <v>937</v>
      </c>
      <c r="G312" s="279" t="s">
        <v>492</v>
      </c>
      <c r="H312" s="280">
        <v>2</v>
      </c>
      <c r="I312" s="281"/>
      <c r="J312" s="282"/>
      <c r="K312" s="283">
        <f>ROUND(P312*H312,2)</f>
        <v>0</v>
      </c>
      <c r="L312" s="278" t="s">
        <v>1</v>
      </c>
      <c r="M312" s="284"/>
      <c r="N312" s="285" t="s">
        <v>1</v>
      </c>
      <c r="O312" s="229" t="s">
        <v>40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91"/>
      <c r="T312" s="231">
        <f>S312*H312</f>
        <v>0</v>
      </c>
      <c r="U312" s="231">
        <v>0.014590000000000001</v>
      </c>
      <c r="V312" s="231">
        <f>U312*H312</f>
        <v>0.029180000000000001</v>
      </c>
      <c r="W312" s="231">
        <v>0</v>
      </c>
      <c r="X312" s="232">
        <f>W312*H312</f>
        <v>0</v>
      </c>
      <c r="Y312" s="38"/>
      <c r="Z312" s="38"/>
      <c r="AA312" s="38"/>
      <c r="AB312" s="38"/>
      <c r="AC312" s="38"/>
      <c r="AD312" s="38"/>
      <c r="AE312" s="38"/>
      <c r="AR312" s="233" t="s">
        <v>199</v>
      </c>
      <c r="AT312" s="233" t="s">
        <v>343</v>
      </c>
      <c r="AU312" s="233" t="s">
        <v>87</v>
      </c>
      <c r="AY312" s="17" t="s">
        <v>144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7" t="s">
        <v>85</v>
      </c>
      <c r="BK312" s="234">
        <f>ROUND(P312*H312,2)</f>
        <v>0</v>
      </c>
      <c r="BL312" s="17" t="s">
        <v>151</v>
      </c>
      <c r="BM312" s="233" t="s">
        <v>938</v>
      </c>
    </row>
    <row r="313" s="2" customFormat="1">
      <c r="A313" s="38"/>
      <c r="B313" s="39"/>
      <c r="C313" s="40"/>
      <c r="D313" s="235" t="s">
        <v>153</v>
      </c>
      <c r="E313" s="40"/>
      <c r="F313" s="236" t="s">
        <v>937</v>
      </c>
      <c r="G313" s="40"/>
      <c r="H313" s="40"/>
      <c r="I313" s="237"/>
      <c r="J313" s="237"/>
      <c r="K313" s="40"/>
      <c r="L313" s="40"/>
      <c r="M313" s="44"/>
      <c r="N313" s="238"/>
      <c r="O313" s="239"/>
      <c r="P313" s="91"/>
      <c r="Q313" s="91"/>
      <c r="R313" s="91"/>
      <c r="S313" s="91"/>
      <c r="T313" s="91"/>
      <c r="U313" s="91"/>
      <c r="V313" s="91"/>
      <c r="W313" s="91"/>
      <c r="X313" s="92"/>
      <c r="Y313" s="38"/>
      <c r="Z313" s="38"/>
      <c r="AA313" s="38"/>
      <c r="AB313" s="38"/>
      <c r="AC313" s="38"/>
      <c r="AD313" s="38"/>
      <c r="AE313" s="38"/>
      <c r="AT313" s="17" t="s">
        <v>153</v>
      </c>
      <c r="AU313" s="17" t="s">
        <v>87</v>
      </c>
    </row>
    <row r="314" s="2" customFormat="1">
      <c r="A314" s="38"/>
      <c r="B314" s="39"/>
      <c r="C314" s="40"/>
      <c r="D314" s="235" t="s">
        <v>500</v>
      </c>
      <c r="E314" s="40"/>
      <c r="F314" s="264" t="s">
        <v>939</v>
      </c>
      <c r="G314" s="40"/>
      <c r="H314" s="40"/>
      <c r="I314" s="237"/>
      <c r="J314" s="237"/>
      <c r="K314" s="40"/>
      <c r="L314" s="40"/>
      <c r="M314" s="44"/>
      <c r="N314" s="238"/>
      <c r="O314" s="239"/>
      <c r="P314" s="91"/>
      <c r="Q314" s="91"/>
      <c r="R314" s="91"/>
      <c r="S314" s="91"/>
      <c r="T314" s="91"/>
      <c r="U314" s="91"/>
      <c r="V314" s="91"/>
      <c r="W314" s="91"/>
      <c r="X314" s="92"/>
      <c r="Y314" s="38"/>
      <c r="Z314" s="38"/>
      <c r="AA314" s="38"/>
      <c r="AB314" s="38"/>
      <c r="AC314" s="38"/>
      <c r="AD314" s="38"/>
      <c r="AE314" s="38"/>
      <c r="AT314" s="17" t="s">
        <v>500</v>
      </c>
      <c r="AU314" s="17" t="s">
        <v>87</v>
      </c>
    </row>
    <row r="315" s="13" customFormat="1">
      <c r="A315" s="13"/>
      <c r="B315" s="242"/>
      <c r="C315" s="243"/>
      <c r="D315" s="235" t="s">
        <v>157</v>
      </c>
      <c r="E315" s="244" t="s">
        <v>1</v>
      </c>
      <c r="F315" s="245" t="s">
        <v>930</v>
      </c>
      <c r="G315" s="243"/>
      <c r="H315" s="246">
        <v>2</v>
      </c>
      <c r="I315" s="247"/>
      <c r="J315" s="247"/>
      <c r="K315" s="243"/>
      <c r="L315" s="243"/>
      <c r="M315" s="248"/>
      <c r="N315" s="249"/>
      <c r="O315" s="250"/>
      <c r="P315" s="250"/>
      <c r="Q315" s="250"/>
      <c r="R315" s="250"/>
      <c r="S315" s="250"/>
      <c r="T315" s="250"/>
      <c r="U315" s="250"/>
      <c r="V315" s="250"/>
      <c r="W315" s="250"/>
      <c r="X315" s="251"/>
      <c r="Y315" s="13"/>
      <c r="Z315" s="13"/>
      <c r="AA315" s="13"/>
      <c r="AB315" s="13"/>
      <c r="AC315" s="13"/>
      <c r="AD315" s="13"/>
      <c r="AE315" s="13"/>
      <c r="AT315" s="252" t="s">
        <v>157</v>
      </c>
      <c r="AU315" s="252" t="s">
        <v>87</v>
      </c>
      <c r="AV315" s="13" t="s">
        <v>87</v>
      </c>
      <c r="AW315" s="13" t="s">
        <v>5</v>
      </c>
      <c r="AX315" s="13" t="s">
        <v>77</v>
      </c>
      <c r="AY315" s="252" t="s">
        <v>144</v>
      </c>
    </row>
    <row r="316" s="14" customFormat="1">
      <c r="A316" s="14"/>
      <c r="B316" s="253"/>
      <c r="C316" s="254"/>
      <c r="D316" s="235" t="s">
        <v>157</v>
      </c>
      <c r="E316" s="255" t="s">
        <v>1</v>
      </c>
      <c r="F316" s="256" t="s">
        <v>159</v>
      </c>
      <c r="G316" s="254"/>
      <c r="H316" s="257">
        <v>2</v>
      </c>
      <c r="I316" s="258"/>
      <c r="J316" s="258"/>
      <c r="K316" s="254"/>
      <c r="L316" s="254"/>
      <c r="M316" s="259"/>
      <c r="N316" s="260"/>
      <c r="O316" s="261"/>
      <c r="P316" s="261"/>
      <c r="Q316" s="261"/>
      <c r="R316" s="261"/>
      <c r="S316" s="261"/>
      <c r="T316" s="261"/>
      <c r="U316" s="261"/>
      <c r="V316" s="261"/>
      <c r="W316" s="261"/>
      <c r="X316" s="262"/>
      <c r="Y316" s="14"/>
      <c r="Z316" s="14"/>
      <c r="AA316" s="14"/>
      <c r="AB316" s="14"/>
      <c r="AC316" s="14"/>
      <c r="AD316" s="14"/>
      <c r="AE316" s="14"/>
      <c r="AT316" s="263" t="s">
        <v>157</v>
      </c>
      <c r="AU316" s="263" t="s">
        <v>87</v>
      </c>
      <c r="AV316" s="14" t="s">
        <v>151</v>
      </c>
      <c r="AW316" s="14" t="s">
        <v>5</v>
      </c>
      <c r="AX316" s="14" t="s">
        <v>85</v>
      </c>
      <c r="AY316" s="263" t="s">
        <v>144</v>
      </c>
    </row>
    <row r="317" s="2" customFormat="1" ht="16.5" customHeight="1">
      <c r="A317" s="38"/>
      <c r="B317" s="39"/>
      <c r="C317" s="276" t="s">
        <v>431</v>
      </c>
      <c r="D317" s="276" t="s">
        <v>343</v>
      </c>
      <c r="E317" s="277" t="s">
        <v>940</v>
      </c>
      <c r="F317" s="278" t="s">
        <v>941</v>
      </c>
      <c r="G317" s="279" t="s">
        <v>149</v>
      </c>
      <c r="H317" s="280">
        <v>2</v>
      </c>
      <c r="I317" s="281"/>
      <c r="J317" s="282"/>
      <c r="K317" s="283">
        <f>ROUND(P317*H317,2)</f>
        <v>0</v>
      </c>
      <c r="L317" s="278" t="s">
        <v>1</v>
      </c>
      <c r="M317" s="284"/>
      <c r="N317" s="285" t="s">
        <v>1</v>
      </c>
      <c r="O317" s="229" t="s">
        <v>40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91"/>
      <c r="T317" s="231">
        <f>S317*H317</f>
        <v>0</v>
      </c>
      <c r="U317" s="231">
        <v>0.015990000000000001</v>
      </c>
      <c r="V317" s="231">
        <f>U317*H317</f>
        <v>0.031980000000000001</v>
      </c>
      <c r="W317" s="231">
        <v>0</v>
      </c>
      <c r="X317" s="232">
        <f>W317*H317</f>
        <v>0</v>
      </c>
      <c r="Y317" s="38"/>
      <c r="Z317" s="38"/>
      <c r="AA317" s="38"/>
      <c r="AB317" s="38"/>
      <c r="AC317" s="38"/>
      <c r="AD317" s="38"/>
      <c r="AE317" s="38"/>
      <c r="AR317" s="233" t="s">
        <v>199</v>
      </c>
      <c r="AT317" s="233" t="s">
        <v>343</v>
      </c>
      <c r="AU317" s="233" t="s">
        <v>87</v>
      </c>
      <c r="AY317" s="17" t="s">
        <v>144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7" t="s">
        <v>85</v>
      </c>
      <c r="BK317" s="234">
        <f>ROUND(P317*H317,2)</f>
        <v>0</v>
      </c>
      <c r="BL317" s="17" t="s">
        <v>151</v>
      </c>
      <c r="BM317" s="233" t="s">
        <v>942</v>
      </c>
    </row>
    <row r="318" s="2" customFormat="1">
      <c r="A318" s="38"/>
      <c r="B318" s="39"/>
      <c r="C318" s="40"/>
      <c r="D318" s="235" t="s">
        <v>153</v>
      </c>
      <c r="E318" s="40"/>
      <c r="F318" s="236" t="s">
        <v>941</v>
      </c>
      <c r="G318" s="40"/>
      <c r="H318" s="40"/>
      <c r="I318" s="237"/>
      <c r="J318" s="237"/>
      <c r="K318" s="40"/>
      <c r="L318" s="40"/>
      <c r="M318" s="44"/>
      <c r="N318" s="238"/>
      <c r="O318" s="239"/>
      <c r="P318" s="91"/>
      <c r="Q318" s="91"/>
      <c r="R318" s="91"/>
      <c r="S318" s="91"/>
      <c r="T318" s="91"/>
      <c r="U318" s="91"/>
      <c r="V318" s="91"/>
      <c r="W318" s="91"/>
      <c r="X318" s="92"/>
      <c r="Y318" s="38"/>
      <c r="Z318" s="38"/>
      <c r="AA318" s="38"/>
      <c r="AB318" s="38"/>
      <c r="AC318" s="38"/>
      <c r="AD318" s="38"/>
      <c r="AE318" s="38"/>
      <c r="AT318" s="17" t="s">
        <v>153</v>
      </c>
      <c r="AU318" s="17" t="s">
        <v>87</v>
      </c>
    </row>
    <row r="319" s="13" customFormat="1">
      <c r="A319" s="13"/>
      <c r="B319" s="242"/>
      <c r="C319" s="243"/>
      <c r="D319" s="235" t="s">
        <v>157</v>
      </c>
      <c r="E319" s="244" t="s">
        <v>1</v>
      </c>
      <c r="F319" s="245" t="s">
        <v>930</v>
      </c>
      <c r="G319" s="243"/>
      <c r="H319" s="246">
        <v>2</v>
      </c>
      <c r="I319" s="247"/>
      <c r="J319" s="247"/>
      <c r="K319" s="243"/>
      <c r="L319" s="243"/>
      <c r="M319" s="248"/>
      <c r="N319" s="249"/>
      <c r="O319" s="250"/>
      <c r="P319" s="250"/>
      <c r="Q319" s="250"/>
      <c r="R319" s="250"/>
      <c r="S319" s="250"/>
      <c r="T319" s="250"/>
      <c r="U319" s="250"/>
      <c r="V319" s="250"/>
      <c r="W319" s="250"/>
      <c r="X319" s="251"/>
      <c r="Y319" s="13"/>
      <c r="Z319" s="13"/>
      <c r="AA319" s="13"/>
      <c r="AB319" s="13"/>
      <c r="AC319" s="13"/>
      <c r="AD319" s="13"/>
      <c r="AE319" s="13"/>
      <c r="AT319" s="252" t="s">
        <v>157</v>
      </c>
      <c r="AU319" s="252" t="s">
        <v>87</v>
      </c>
      <c r="AV319" s="13" t="s">
        <v>87</v>
      </c>
      <c r="AW319" s="13" t="s">
        <v>5</v>
      </c>
      <c r="AX319" s="13" t="s">
        <v>77</v>
      </c>
      <c r="AY319" s="252" t="s">
        <v>144</v>
      </c>
    </row>
    <row r="320" s="14" customFormat="1">
      <c r="A320" s="14"/>
      <c r="B320" s="253"/>
      <c r="C320" s="254"/>
      <c r="D320" s="235" t="s">
        <v>157</v>
      </c>
      <c r="E320" s="255" t="s">
        <v>1</v>
      </c>
      <c r="F320" s="256" t="s">
        <v>159</v>
      </c>
      <c r="G320" s="254"/>
      <c r="H320" s="257">
        <v>2</v>
      </c>
      <c r="I320" s="258"/>
      <c r="J320" s="258"/>
      <c r="K320" s="254"/>
      <c r="L320" s="254"/>
      <c r="M320" s="259"/>
      <c r="N320" s="260"/>
      <c r="O320" s="261"/>
      <c r="P320" s="261"/>
      <c r="Q320" s="261"/>
      <c r="R320" s="261"/>
      <c r="S320" s="261"/>
      <c r="T320" s="261"/>
      <c r="U320" s="261"/>
      <c r="V320" s="261"/>
      <c r="W320" s="261"/>
      <c r="X320" s="262"/>
      <c r="Y320" s="14"/>
      <c r="Z320" s="14"/>
      <c r="AA320" s="14"/>
      <c r="AB320" s="14"/>
      <c r="AC320" s="14"/>
      <c r="AD320" s="14"/>
      <c r="AE320" s="14"/>
      <c r="AT320" s="263" t="s">
        <v>157</v>
      </c>
      <c r="AU320" s="263" t="s">
        <v>87</v>
      </c>
      <c r="AV320" s="14" t="s">
        <v>151</v>
      </c>
      <c r="AW320" s="14" t="s">
        <v>5</v>
      </c>
      <c r="AX320" s="14" t="s">
        <v>85</v>
      </c>
      <c r="AY320" s="263" t="s">
        <v>144</v>
      </c>
    </row>
    <row r="321" s="2" customFormat="1" ht="16.5" customHeight="1">
      <c r="A321" s="38"/>
      <c r="B321" s="39"/>
      <c r="C321" s="276" t="s">
        <v>435</v>
      </c>
      <c r="D321" s="276" t="s">
        <v>343</v>
      </c>
      <c r="E321" s="277" t="s">
        <v>943</v>
      </c>
      <c r="F321" s="278" t="s">
        <v>944</v>
      </c>
      <c r="G321" s="279" t="s">
        <v>149</v>
      </c>
      <c r="H321" s="280">
        <v>1</v>
      </c>
      <c r="I321" s="281"/>
      <c r="J321" s="282"/>
      <c r="K321" s="283">
        <f>ROUND(P321*H321,2)</f>
        <v>0</v>
      </c>
      <c r="L321" s="278" t="s">
        <v>1</v>
      </c>
      <c r="M321" s="284"/>
      <c r="N321" s="285" t="s">
        <v>1</v>
      </c>
      <c r="O321" s="229" t="s">
        <v>40</v>
      </c>
      <c r="P321" s="230">
        <f>I321+J321</f>
        <v>0</v>
      </c>
      <c r="Q321" s="230">
        <f>ROUND(I321*H321,2)</f>
        <v>0</v>
      </c>
      <c r="R321" s="230">
        <f>ROUND(J321*H321,2)</f>
        <v>0</v>
      </c>
      <c r="S321" s="91"/>
      <c r="T321" s="231">
        <f>S321*H321</f>
        <v>0</v>
      </c>
      <c r="U321" s="231">
        <v>0.20699999999999999</v>
      </c>
      <c r="V321" s="231">
        <f>U321*H321</f>
        <v>0.20699999999999999</v>
      </c>
      <c r="W321" s="231">
        <v>0</v>
      </c>
      <c r="X321" s="232">
        <f>W321*H321</f>
        <v>0</v>
      </c>
      <c r="Y321" s="38"/>
      <c r="Z321" s="38"/>
      <c r="AA321" s="38"/>
      <c r="AB321" s="38"/>
      <c r="AC321" s="38"/>
      <c r="AD321" s="38"/>
      <c r="AE321" s="38"/>
      <c r="AR321" s="233" t="s">
        <v>199</v>
      </c>
      <c r="AT321" s="233" t="s">
        <v>343</v>
      </c>
      <c r="AU321" s="233" t="s">
        <v>87</v>
      </c>
      <c r="AY321" s="17" t="s">
        <v>144</v>
      </c>
      <c r="BE321" s="234">
        <f>IF(O321="základní",K321,0)</f>
        <v>0</v>
      </c>
      <c r="BF321" s="234">
        <f>IF(O321="snížená",K321,0)</f>
        <v>0</v>
      </c>
      <c r="BG321" s="234">
        <f>IF(O321="zákl. přenesená",K321,0)</f>
        <v>0</v>
      </c>
      <c r="BH321" s="234">
        <f>IF(O321="sníž. přenesená",K321,0)</f>
        <v>0</v>
      </c>
      <c r="BI321" s="234">
        <f>IF(O321="nulová",K321,0)</f>
        <v>0</v>
      </c>
      <c r="BJ321" s="17" t="s">
        <v>85</v>
      </c>
      <c r="BK321" s="234">
        <f>ROUND(P321*H321,2)</f>
        <v>0</v>
      </c>
      <c r="BL321" s="17" t="s">
        <v>151</v>
      </c>
      <c r="BM321" s="233" t="s">
        <v>945</v>
      </c>
    </row>
    <row r="322" s="2" customFormat="1">
      <c r="A322" s="38"/>
      <c r="B322" s="39"/>
      <c r="C322" s="40"/>
      <c r="D322" s="235" t="s">
        <v>153</v>
      </c>
      <c r="E322" s="40"/>
      <c r="F322" s="236" t="s">
        <v>944</v>
      </c>
      <c r="G322" s="40"/>
      <c r="H322" s="40"/>
      <c r="I322" s="237"/>
      <c r="J322" s="237"/>
      <c r="K322" s="40"/>
      <c r="L322" s="40"/>
      <c r="M322" s="44"/>
      <c r="N322" s="238"/>
      <c r="O322" s="239"/>
      <c r="P322" s="91"/>
      <c r="Q322" s="91"/>
      <c r="R322" s="91"/>
      <c r="S322" s="91"/>
      <c r="T322" s="91"/>
      <c r="U322" s="91"/>
      <c r="V322" s="91"/>
      <c r="W322" s="91"/>
      <c r="X322" s="92"/>
      <c r="Y322" s="38"/>
      <c r="Z322" s="38"/>
      <c r="AA322" s="38"/>
      <c r="AB322" s="38"/>
      <c r="AC322" s="38"/>
      <c r="AD322" s="38"/>
      <c r="AE322" s="38"/>
      <c r="AT322" s="17" t="s">
        <v>153</v>
      </c>
      <c r="AU322" s="17" t="s">
        <v>87</v>
      </c>
    </row>
    <row r="323" s="2" customFormat="1">
      <c r="A323" s="38"/>
      <c r="B323" s="39"/>
      <c r="C323" s="40"/>
      <c r="D323" s="235" t="s">
        <v>500</v>
      </c>
      <c r="E323" s="40"/>
      <c r="F323" s="264" t="s">
        <v>922</v>
      </c>
      <c r="G323" s="40"/>
      <c r="H323" s="40"/>
      <c r="I323" s="237"/>
      <c r="J323" s="237"/>
      <c r="K323" s="40"/>
      <c r="L323" s="40"/>
      <c r="M323" s="44"/>
      <c r="N323" s="238"/>
      <c r="O323" s="239"/>
      <c r="P323" s="91"/>
      <c r="Q323" s="91"/>
      <c r="R323" s="91"/>
      <c r="S323" s="91"/>
      <c r="T323" s="91"/>
      <c r="U323" s="91"/>
      <c r="V323" s="91"/>
      <c r="W323" s="91"/>
      <c r="X323" s="92"/>
      <c r="Y323" s="38"/>
      <c r="Z323" s="38"/>
      <c r="AA323" s="38"/>
      <c r="AB323" s="38"/>
      <c r="AC323" s="38"/>
      <c r="AD323" s="38"/>
      <c r="AE323" s="38"/>
      <c r="AT323" s="17" t="s">
        <v>500</v>
      </c>
      <c r="AU323" s="17" t="s">
        <v>87</v>
      </c>
    </row>
    <row r="324" s="2" customFormat="1" ht="21.75" customHeight="1">
      <c r="A324" s="38"/>
      <c r="B324" s="39"/>
      <c r="C324" s="276" t="s">
        <v>439</v>
      </c>
      <c r="D324" s="276" t="s">
        <v>343</v>
      </c>
      <c r="E324" s="277" t="s">
        <v>946</v>
      </c>
      <c r="F324" s="278" t="s">
        <v>947</v>
      </c>
      <c r="G324" s="279" t="s">
        <v>492</v>
      </c>
      <c r="H324" s="280">
        <v>6</v>
      </c>
      <c r="I324" s="281"/>
      <c r="J324" s="282"/>
      <c r="K324" s="283">
        <f>ROUND(P324*H324,2)</f>
        <v>0</v>
      </c>
      <c r="L324" s="278" t="s">
        <v>1</v>
      </c>
      <c r="M324" s="284"/>
      <c r="N324" s="285" t="s">
        <v>1</v>
      </c>
      <c r="O324" s="229" t="s">
        <v>40</v>
      </c>
      <c r="P324" s="230">
        <f>I324+J324</f>
        <v>0</v>
      </c>
      <c r="Q324" s="230">
        <f>ROUND(I324*H324,2)</f>
        <v>0</v>
      </c>
      <c r="R324" s="230">
        <f>ROUND(J324*H324,2)</f>
        <v>0</v>
      </c>
      <c r="S324" s="91"/>
      <c r="T324" s="231">
        <f>S324*H324</f>
        <v>0</v>
      </c>
      <c r="U324" s="231">
        <v>0.0015200000000000001</v>
      </c>
      <c r="V324" s="231">
        <f>U324*H324</f>
        <v>0.0091199999999999996</v>
      </c>
      <c r="W324" s="231">
        <v>0</v>
      </c>
      <c r="X324" s="232">
        <f>W324*H324</f>
        <v>0</v>
      </c>
      <c r="Y324" s="38"/>
      <c r="Z324" s="38"/>
      <c r="AA324" s="38"/>
      <c r="AB324" s="38"/>
      <c r="AC324" s="38"/>
      <c r="AD324" s="38"/>
      <c r="AE324" s="38"/>
      <c r="AR324" s="233" t="s">
        <v>199</v>
      </c>
      <c r="AT324" s="233" t="s">
        <v>343</v>
      </c>
      <c r="AU324" s="233" t="s">
        <v>87</v>
      </c>
      <c r="AY324" s="17" t="s">
        <v>144</v>
      </c>
      <c r="BE324" s="234">
        <f>IF(O324="základní",K324,0)</f>
        <v>0</v>
      </c>
      <c r="BF324" s="234">
        <f>IF(O324="snížená",K324,0)</f>
        <v>0</v>
      </c>
      <c r="BG324" s="234">
        <f>IF(O324="zákl. přenesená",K324,0)</f>
        <v>0</v>
      </c>
      <c r="BH324" s="234">
        <f>IF(O324="sníž. přenesená",K324,0)</f>
        <v>0</v>
      </c>
      <c r="BI324" s="234">
        <f>IF(O324="nulová",K324,0)</f>
        <v>0</v>
      </c>
      <c r="BJ324" s="17" t="s">
        <v>85</v>
      </c>
      <c r="BK324" s="234">
        <f>ROUND(P324*H324,2)</f>
        <v>0</v>
      </c>
      <c r="BL324" s="17" t="s">
        <v>151</v>
      </c>
      <c r="BM324" s="233" t="s">
        <v>948</v>
      </c>
    </row>
    <row r="325" s="2" customFormat="1">
      <c r="A325" s="38"/>
      <c r="B325" s="39"/>
      <c r="C325" s="40"/>
      <c r="D325" s="235" t="s">
        <v>153</v>
      </c>
      <c r="E325" s="40"/>
      <c r="F325" s="236" t="s">
        <v>949</v>
      </c>
      <c r="G325" s="40"/>
      <c r="H325" s="40"/>
      <c r="I325" s="237"/>
      <c r="J325" s="237"/>
      <c r="K325" s="40"/>
      <c r="L325" s="40"/>
      <c r="M325" s="44"/>
      <c r="N325" s="238"/>
      <c r="O325" s="239"/>
      <c r="P325" s="91"/>
      <c r="Q325" s="91"/>
      <c r="R325" s="91"/>
      <c r="S325" s="91"/>
      <c r="T325" s="91"/>
      <c r="U325" s="91"/>
      <c r="V325" s="91"/>
      <c r="W325" s="91"/>
      <c r="X325" s="92"/>
      <c r="Y325" s="38"/>
      <c r="Z325" s="38"/>
      <c r="AA325" s="38"/>
      <c r="AB325" s="38"/>
      <c r="AC325" s="38"/>
      <c r="AD325" s="38"/>
      <c r="AE325" s="38"/>
      <c r="AT325" s="17" t="s">
        <v>153</v>
      </c>
      <c r="AU325" s="17" t="s">
        <v>87</v>
      </c>
    </row>
    <row r="326" s="13" customFormat="1">
      <c r="A326" s="13"/>
      <c r="B326" s="242"/>
      <c r="C326" s="243"/>
      <c r="D326" s="235" t="s">
        <v>157</v>
      </c>
      <c r="E326" s="244" t="s">
        <v>1</v>
      </c>
      <c r="F326" s="245" t="s">
        <v>950</v>
      </c>
      <c r="G326" s="243"/>
      <c r="H326" s="246">
        <v>6</v>
      </c>
      <c r="I326" s="247"/>
      <c r="J326" s="247"/>
      <c r="K326" s="243"/>
      <c r="L326" s="243"/>
      <c r="M326" s="248"/>
      <c r="N326" s="249"/>
      <c r="O326" s="250"/>
      <c r="P326" s="250"/>
      <c r="Q326" s="250"/>
      <c r="R326" s="250"/>
      <c r="S326" s="250"/>
      <c r="T326" s="250"/>
      <c r="U326" s="250"/>
      <c r="V326" s="250"/>
      <c r="W326" s="250"/>
      <c r="X326" s="251"/>
      <c r="Y326" s="13"/>
      <c r="Z326" s="13"/>
      <c r="AA326" s="13"/>
      <c r="AB326" s="13"/>
      <c r="AC326" s="13"/>
      <c r="AD326" s="13"/>
      <c r="AE326" s="13"/>
      <c r="AT326" s="252" t="s">
        <v>157</v>
      </c>
      <c r="AU326" s="252" t="s">
        <v>87</v>
      </c>
      <c r="AV326" s="13" t="s">
        <v>87</v>
      </c>
      <c r="AW326" s="13" t="s">
        <v>5</v>
      </c>
      <c r="AX326" s="13" t="s">
        <v>85</v>
      </c>
      <c r="AY326" s="252" t="s">
        <v>144</v>
      </c>
    </row>
    <row r="327" s="2" customFormat="1" ht="24.15" customHeight="1">
      <c r="A327" s="38"/>
      <c r="B327" s="39"/>
      <c r="C327" s="276" t="s">
        <v>443</v>
      </c>
      <c r="D327" s="276" t="s">
        <v>343</v>
      </c>
      <c r="E327" s="277" t="s">
        <v>389</v>
      </c>
      <c r="F327" s="278" t="s">
        <v>390</v>
      </c>
      <c r="G327" s="279" t="s">
        <v>202</v>
      </c>
      <c r="H327" s="280">
        <v>7</v>
      </c>
      <c r="I327" s="281"/>
      <c r="J327" s="282"/>
      <c r="K327" s="283">
        <f>ROUND(P327*H327,2)</f>
        <v>0</v>
      </c>
      <c r="L327" s="278" t="s">
        <v>1</v>
      </c>
      <c r="M327" s="284"/>
      <c r="N327" s="285" t="s">
        <v>1</v>
      </c>
      <c r="O327" s="229" t="s">
        <v>40</v>
      </c>
      <c r="P327" s="230">
        <f>I327+J327</f>
        <v>0</v>
      </c>
      <c r="Q327" s="230">
        <f>ROUND(I327*H327,2)</f>
        <v>0</v>
      </c>
      <c r="R327" s="230">
        <f>ROUND(J327*H327,2)</f>
        <v>0</v>
      </c>
      <c r="S327" s="91"/>
      <c r="T327" s="231">
        <f>S327*H327</f>
        <v>0</v>
      </c>
      <c r="U327" s="231">
        <v>0.00014999999999999999</v>
      </c>
      <c r="V327" s="231">
        <f>U327*H327</f>
        <v>0.0010499999999999999</v>
      </c>
      <c r="W327" s="231">
        <v>0</v>
      </c>
      <c r="X327" s="232">
        <f>W327*H327</f>
        <v>0</v>
      </c>
      <c r="Y327" s="38"/>
      <c r="Z327" s="38"/>
      <c r="AA327" s="38"/>
      <c r="AB327" s="38"/>
      <c r="AC327" s="38"/>
      <c r="AD327" s="38"/>
      <c r="AE327" s="38"/>
      <c r="AR327" s="233" t="s">
        <v>199</v>
      </c>
      <c r="AT327" s="233" t="s">
        <v>343</v>
      </c>
      <c r="AU327" s="233" t="s">
        <v>87</v>
      </c>
      <c r="AY327" s="17" t="s">
        <v>144</v>
      </c>
      <c r="BE327" s="234">
        <f>IF(O327="základní",K327,0)</f>
        <v>0</v>
      </c>
      <c r="BF327" s="234">
        <f>IF(O327="snížená",K327,0)</f>
        <v>0</v>
      </c>
      <c r="BG327" s="234">
        <f>IF(O327="zákl. přenesená",K327,0)</f>
        <v>0</v>
      </c>
      <c r="BH327" s="234">
        <f>IF(O327="sníž. přenesená",K327,0)</f>
        <v>0</v>
      </c>
      <c r="BI327" s="234">
        <f>IF(O327="nulová",K327,0)</f>
        <v>0</v>
      </c>
      <c r="BJ327" s="17" t="s">
        <v>85</v>
      </c>
      <c r="BK327" s="234">
        <f>ROUND(P327*H327,2)</f>
        <v>0</v>
      </c>
      <c r="BL327" s="17" t="s">
        <v>151</v>
      </c>
      <c r="BM327" s="233" t="s">
        <v>951</v>
      </c>
    </row>
    <row r="328" s="2" customFormat="1">
      <c r="A328" s="38"/>
      <c r="B328" s="39"/>
      <c r="C328" s="40"/>
      <c r="D328" s="235" t="s">
        <v>153</v>
      </c>
      <c r="E328" s="40"/>
      <c r="F328" s="236" t="s">
        <v>392</v>
      </c>
      <c r="G328" s="40"/>
      <c r="H328" s="40"/>
      <c r="I328" s="237"/>
      <c r="J328" s="237"/>
      <c r="K328" s="40"/>
      <c r="L328" s="40"/>
      <c r="M328" s="44"/>
      <c r="N328" s="238"/>
      <c r="O328" s="239"/>
      <c r="P328" s="91"/>
      <c r="Q328" s="91"/>
      <c r="R328" s="91"/>
      <c r="S328" s="91"/>
      <c r="T328" s="91"/>
      <c r="U328" s="91"/>
      <c r="V328" s="91"/>
      <c r="W328" s="91"/>
      <c r="X328" s="92"/>
      <c r="Y328" s="38"/>
      <c r="Z328" s="38"/>
      <c r="AA328" s="38"/>
      <c r="AB328" s="38"/>
      <c r="AC328" s="38"/>
      <c r="AD328" s="38"/>
      <c r="AE328" s="38"/>
      <c r="AT328" s="17" t="s">
        <v>153</v>
      </c>
      <c r="AU328" s="17" t="s">
        <v>87</v>
      </c>
    </row>
    <row r="329" s="13" customFormat="1">
      <c r="A329" s="13"/>
      <c r="B329" s="242"/>
      <c r="C329" s="243"/>
      <c r="D329" s="235" t="s">
        <v>157</v>
      </c>
      <c r="E329" s="244" t="s">
        <v>1</v>
      </c>
      <c r="F329" s="245" t="s">
        <v>952</v>
      </c>
      <c r="G329" s="243"/>
      <c r="H329" s="246">
        <v>7</v>
      </c>
      <c r="I329" s="247"/>
      <c r="J329" s="247"/>
      <c r="K329" s="243"/>
      <c r="L329" s="243"/>
      <c r="M329" s="248"/>
      <c r="N329" s="249"/>
      <c r="O329" s="250"/>
      <c r="P329" s="250"/>
      <c r="Q329" s="250"/>
      <c r="R329" s="250"/>
      <c r="S329" s="250"/>
      <c r="T329" s="250"/>
      <c r="U329" s="250"/>
      <c r="V329" s="250"/>
      <c r="W329" s="250"/>
      <c r="X329" s="251"/>
      <c r="Y329" s="13"/>
      <c r="Z329" s="13"/>
      <c r="AA329" s="13"/>
      <c r="AB329" s="13"/>
      <c r="AC329" s="13"/>
      <c r="AD329" s="13"/>
      <c r="AE329" s="13"/>
      <c r="AT329" s="252" t="s">
        <v>157</v>
      </c>
      <c r="AU329" s="252" t="s">
        <v>87</v>
      </c>
      <c r="AV329" s="13" t="s">
        <v>87</v>
      </c>
      <c r="AW329" s="13" t="s">
        <v>5</v>
      </c>
      <c r="AX329" s="13" t="s">
        <v>77</v>
      </c>
      <c r="AY329" s="252" t="s">
        <v>144</v>
      </c>
    </row>
    <row r="330" s="14" customFormat="1">
      <c r="A330" s="14"/>
      <c r="B330" s="253"/>
      <c r="C330" s="254"/>
      <c r="D330" s="235" t="s">
        <v>157</v>
      </c>
      <c r="E330" s="255" t="s">
        <v>1</v>
      </c>
      <c r="F330" s="256" t="s">
        <v>159</v>
      </c>
      <c r="G330" s="254"/>
      <c r="H330" s="257">
        <v>7</v>
      </c>
      <c r="I330" s="258"/>
      <c r="J330" s="258"/>
      <c r="K330" s="254"/>
      <c r="L330" s="254"/>
      <c r="M330" s="259"/>
      <c r="N330" s="260"/>
      <c r="O330" s="261"/>
      <c r="P330" s="261"/>
      <c r="Q330" s="261"/>
      <c r="R330" s="261"/>
      <c r="S330" s="261"/>
      <c r="T330" s="261"/>
      <c r="U330" s="261"/>
      <c r="V330" s="261"/>
      <c r="W330" s="261"/>
      <c r="X330" s="262"/>
      <c r="Y330" s="14"/>
      <c r="Z330" s="14"/>
      <c r="AA330" s="14"/>
      <c r="AB330" s="14"/>
      <c r="AC330" s="14"/>
      <c r="AD330" s="14"/>
      <c r="AE330" s="14"/>
      <c r="AT330" s="263" t="s">
        <v>157</v>
      </c>
      <c r="AU330" s="263" t="s">
        <v>87</v>
      </c>
      <c r="AV330" s="14" t="s">
        <v>151</v>
      </c>
      <c r="AW330" s="14" t="s">
        <v>5</v>
      </c>
      <c r="AX330" s="14" t="s">
        <v>85</v>
      </c>
      <c r="AY330" s="263" t="s">
        <v>144</v>
      </c>
    </row>
    <row r="331" s="2" customFormat="1" ht="16.5" customHeight="1">
      <c r="A331" s="38"/>
      <c r="B331" s="39"/>
      <c r="C331" s="276" t="s">
        <v>448</v>
      </c>
      <c r="D331" s="276" t="s">
        <v>343</v>
      </c>
      <c r="E331" s="277" t="s">
        <v>395</v>
      </c>
      <c r="F331" s="278" t="s">
        <v>396</v>
      </c>
      <c r="G331" s="279" t="s">
        <v>202</v>
      </c>
      <c r="H331" s="280">
        <v>7</v>
      </c>
      <c r="I331" s="281"/>
      <c r="J331" s="282"/>
      <c r="K331" s="283">
        <f>ROUND(P331*H331,2)</f>
        <v>0</v>
      </c>
      <c r="L331" s="278" t="s">
        <v>1</v>
      </c>
      <c r="M331" s="284"/>
      <c r="N331" s="285" t="s">
        <v>1</v>
      </c>
      <c r="O331" s="229" t="s">
        <v>40</v>
      </c>
      <c r="P331" s="230">
        <f>I331+J331</f>
        <v>0</v>
      </c>
      <c r="Q331" s="230">
        <f>ROUND(I331*H331,2)</f>
        <v>0</v>
      </c>
      <c r="R331" s="230">
        <f>ROUND(J331*H331,2)</f>
        <v>0</v>
      </c>
      <c r="S331" s="91"/>
      <c r="T331" s="231">
        <f>S331*H331</f>
        <v>0</v>
      </c>
      <c r="U331" s="231">
        <v>0.00020000000000000001</v>
      </c>
      <c r="V331" s="231">
        <f>U331*H331</f>
        <v>0.0014</v>
      </c>
      <c r="W331" s="231">
        <v>0</v>
      </c>
      <c r="X331" s="232">
        <f>W331*H331</f>
        <v>0</v>
      </c>
      <c r="Y331" s="38"/>
      <c r="Z331" s="38"/>
      <c r="AA331" s="38"/>
      <c r="AB331" s="38"/>
      <c r="AC331" s="38"/>
      <c r="AD331" s="38"/>
      <c r="AE331" s="38"/>
      <c r="AR331" s="233" t="s">
        <v>199</v>
      </c>
      <c r="AT331" s="233" t="s">
        <v>343</v>
      </c>
      <c r="AU331" s="233" t="s">
        <v>87</v>
      </c>
      <c r="AY331" s="17" t="s">
        <v>144</v>
      </c>
      <c r="BE331" s="234">
        <f>IF(O331="základní",K331,0)</f>
        <v>0</v>
      </c>
      <c r="BF331" s="234">
        <f>IF(O331="snížená",K331,0)</f>
        <v>0</v>
      </c>
      <c r="BG331" s="234">
        <f>IF(O331="zákl. přenesená",K331,0)</f>
        <v>0</v>
      </c>
      <c r="BH331" s="234">
        <f>IF(O331="sníž. přenesená",K331,0)</f>
        <v>0</v>
      </c>
      <c r="BI331" s="234">
        <f>IF(O331="nulová",K331,0)</f>
        <v>0</v>
      </c>
      <c r="BJ331" s="17" t="s">
        <v>85</v>
      </c>
      <c r="BK331" s="234">
        <f>ROUND(P331*H331,2)</f>
        <v>0</v>
      </c>
      <c r="BL331" s="17" t="s">
        <v>151</v>
      </c>
      <c r="BM331" s="233" t="s">
        <v>953</v>
      </c>
    </row>
    <row r="332" s="2" customFormat="1">
      <c r="A332" s="38"/>
      <c r="B332" s="39"/>
      <c r="C332" s="40"/>
      <c r="D332" s="235" t="s">
        <v>153</v>
      </c>
      <c r="E332" s="40"/>
      <c r="F332" s="236" t="s">
        <v>396</v>
      </c>
      <c r="G332" s="40"/>
      <c r="H332" s="40"/>
      <c r="I332" s="237"/>
      <c r="J332" s="237"/>
      <c r="K332" s="40"/>
      <c r="L332" s="40"/>
      <c r="M332" s="44"/>
      <c r="N332" s="238"/>
      <c r="O332" s="239"/>
      <c r="P332" s="91"/>
      <c r="Q332" s="91"/>
      <c r="R332" s="91"/>
      <c r="S332" s="91"/>
      <c r="T332" s="91"/>
      <c r="U332" s="91"/>
      <c r="V332" s="91"/>
      <c r="W332" s="91"/>
      <c r="X332" s="92"/>
      <c r="Y332" s="38"/>
      <c r="Z332" s="38"/>
      <c r="AA332" s="38"/>
      <c r="AB332" s="38"/>
      <c r="AC332" s="38"/>
      <c r="AD332" s="38"/>
      <c r="AE332" s="38"/>
      <c r="AT332" s="17" t="s">
        <v>153</v>
      </c>
      <c r="AU332" s="17" t="s">
        <v>87</v>
      </c>
    </row>
    <row r="333" s="13" customFormat="1">
      <c r="A333" s="13"/>
      <c r="B333" s="242"/>
      <c r="C333" s="243"/>
      <c r="D333" s="235" t="s">
        <v>157</v>
      </c>
      <c r="E333" s="244" t="s">
        <v>1</v>
      </c>
      <c r="F333" s="245" t="s">
        <v>952</v>
      </c>
      <c r="G333" s="243"/>
      <c r="H333" s="246">
        <v>7</v>
      </c>
      <c r="I333" s="247"/>
      <c r="J333" s="247"/>
      <c r="K333" s="243"/>
      <c r="L333" s="243"/>
      <c r="M333" s="248"/>
      <c r="N333" s="249"/>
      <c r="O333" s="250"/>
      <c r="P333" s="250"/>
      <c r="Q333" s="250"/>
      <c r="R333" s="250"/>
      <c r="S333" s="250"/>
      <c r="T333" s="250"/>
      <c r="U333" s="250"/>
      <c r="V333" s="250"/>
      <c r="W333" s="250"/>
      <c r="X333" s="251"/>
      <c r="Y333" s="13"/>
      <c r="Z333" s="13"/>
      <c r="AA333" s="13"/>
      <c r="AB333" s="13"/>
      <c r="AC333" s="13"/>
      <c r="AD333" s="13"/>
      <c r="AE333" s="13"/>
      <c r="AT333" s="252" t="s">
        <v>157</v>
      </c>
      <c r="AU333" s="252" t="s">
        <v>87</v>
      </c>
      <c r="AV333" s="13" t="s">
        <v>87</v>
      </c>
      <c r="AW333" s="13" t="s">
        <v>5</v>
      </c>
      <c r="AX333" s="13" t="s">
        <v>77</v>
      </c>
      <c r="AY333" s="252" t="s">
        <v>144</v>
      </c>
    </row>
    <row r="334" s="14" customFormat="1">
      <c r="A334" s="14"/>
      <c r="B334" s="253"/>
      <c r="C334" s="254"/>
      <c r="D334" s="235" t="s">
        <v>157</v>
      </c>
      <c r="E334" s="255" t="s">
        <v>1</v>
      </c>
      <c r="F334" s="256" t="s">
        <v>159</v>
      </c>
      <c r="G334" s="254"/>
      <c r="H334" s="257">
        <v>7</v>
      </c>
      <c r="I334" s="258"/>
      <c r="J334" s="258"/>
      <c r="K334" s="254"/>
      <c r="L334" s="254"/>
      <c r="M334" s="259"/>
      <c r="N334" s="260"/>
      <c r="O334" s="261"/>
      <c r="P334" s="261"/>
      <c r="Q334" s="261"/>
      <c r="R334" s="261"/>
      <c r="S334" s="261"/>
      <c r="T334" s="261"/>
      <c r="U334" s="261"/>
      <c r="V334" s="261"/>
      <c r="W334" s="261"/>
      <c r="X334" s="262"/>
      <c r="Y334" s="14"/>
      <c r="Z334" s="14"/>
      <c r="AA334" s="14"/>
      <c r="AB334" s="14"/>
      <c r="AC334" s="14"/>
      <c r="AD334" s="14"/>
      <c r="AE334" s="14"/>
      <c r="AT334" s="263" t="s">
        <v>157</v>
      </c>
      <c r="AU334" s="263" t="s">
        <v>87</v>
      </c>
      <c r="AV334" s="14" t="s">
        <v>151</v>
      </c>
      <c r="AW334" s="14" t="s">
        <v>5</v>
      </c>
      <c r="AX334" s="14" t="s">
        <v>85</v>
      </c>
      <c r="AY334" s="263" t="s">
        <v>144</v>
      </c>
    </row>
    <row r="335" s="2" customFormat="1" ht="24.15" customHeight="1">
      <c r="A335" s="38"/>
      <c r="B335" s="39"/>
      <c r="C335" s="221" t="s">
        <v>455</v>
      </c>
      <c r="D335" s="221" t="s">
        <v>146</v>
      </c>
      <c r="E335" s="222" t="s">
        <v>383</v>
      </c>
      <c r="F335" s="223" t="s">
        <v>384</v>
      </c>
      <c r="G335" s="224" t="s">
        <v>149</v>
      </c>
      <c r="H335" s="225">
        <v>1</v>
      </c>
      <c r="I335" s="226"/>
      <c r="J335" s="226"/>
      <c r="K335" s="227">
        <f>ROUND(P335*H335,2)</f>
        <v>0</v>
      </c>
      <c r="L335" s="223" t="s">
        <v>786</v>
      </c>
      <c r="M335" s="44"/>
      <c r="N335" s="228" t="s">
        <v>1</v>
      </c>
      <c r="O335" s="229" t="s">
        <v>40</v>
      </c>
      <c r="P335" s="230">
        <f>I335+J335</f>
        <v>0</v>
      </c>
      <c r="Q335" s="230">
        <f>ROUND(I335*H335,2)</f>
        <v>0</v>
      </c>
      <c r="R335" s="230">
        <f>ROUND(J335*H335,2)</f>
        <v>0</v>
      </c>
      <c r="S335" s="91"/>
      <c r="T335" s="231">
        <f>S335*H335</f>
        <v>0</v>
      </c>
      <c r="U335" s="231">
        <v>0.47094000000000003</v>
      </c>
      <c r="V335" s="231">
        <f>U335*H335</f>
        <v>0.47094000000000003</v>
      </c>
      <c r="W335" s="231">
        <v>0</v>
      </c>
      <c r="X335" s="232">
        <f>W335*H335</f>
        <v>0</v>
      </c>
      <c r="Y335" s="38"/>
      <c r="Z335" s="38"/>
      <c r="AA335" s="38"/>
      <c r="AB335" s="38"/>
      <c r="AC335" s="38"/>
      <c r="AD335" s="38"/>
      <c r="AE335" s="38"/>
      <c r="AR335" s="233" t="s">
        <v>151</v>
      </c>
      <c r="AT335" s="233" t="s">
        <v>146</v>
      </c>
      <c r="AU335" s="233" t="s">
        <v>87</v>
      </c>
      <c r="AY335" s="17" t="s">
        <v>144</v>
      </c>
      <c r="BE335" s="234">
        <f>IF(O335="základní",K335,0)</f>
        <v>0</v>
      </c>
      <c r="BF335" s="234">
        <f>IF(O335="snížená",K335,0)</f>
        <v>0</v>
      </c>
      <c r="BG335" s="234">
        <f>IF(O335="zákl. přenesená",K335,0)</f>
        <v>0</v>
      </c>
      <c r="BH335" s="234">
        <f>IF(O335="sníž. přenesená",K335,0)</f>
        <v>0</v>
      </c>
      <c r="BI335" s="234">
        <f>IF(O335="nulová",K335,0)</f>
        <v>0</v>
      </c>
      <c r="BJ335" s="17" t="s">
        <v>85</v>
      </c>
      <c r="BK335" s="234">
        <f>ROUND(P335*H335,2)</f>
        <v>0</v>
      </c>
      <c r="BL335" s="17" t="s">
        <v>151</v>
      </c>
      <c r="BM335" s="233" t="s">
        <v>954</v>
      </c>
    </row>
    <row r="336" s="2" customFormat="1">
      <c r="A336" s="38"/>
      <c r="B336" s="39"/>
      <c r="C336" s="40"/>
      <c r="D336" s="235" t="s">
        <v>153</v>
      </c>
      <c r="E336" s="40"/>
      <c r="F336" s="236" t="s">
        <v>386</v>
      </c>
      <c r="G336" s="40"/>
      <c r="H336" s="40"/>
      <c r="I336" s="237"/>
      <c r="J336" s="237"/>
      <c r="K336" s="40"/>
      <c r="L336" s="40"/>
      <c r="M336" s="44"/>
      <c r="N336" s="238"/>
      <c r="O336" s="239"/>
      <c r="P336" s="91"/>
      <c r="Q336" s="91"/>
      <c r="R336" s="91"/>
      <c r="S336" s="91"/>
      <c r="T336" s="91"/>
      <c r="U336" s="91"/>
      <c r="V336" s="91"/>
      <c r="W336" s="91"/>
      <c r="X336" s="92"/>
      <c r="Y336" s="38"/>
      <c r="Z336" s="38"/>
      <c r="AA336" s="38"/>
      <c r="AB336" s="38"/>
      <c r="AC336" s="38"/>
      <c r="AD336" s="38"/>
      <c r="AE336" s="38"/>
      <c r="AT336" s="17" t="s">
        <v>153</v>
      </c>
      <c r="AU336" s="17" t="s">
        <v>87</v>
      </c>
    </row>
    <row r="337" s="13" customFormat="1">
      <c r="A337" s="13"/>
      <c r="B337" s="242"/>
      <c r="C337" s="243"/>
      <c r="D337" s="235" t="s">
        <v>157</v>
      </c>
      <c r="E337" s="244" t="s">
        <v>1</v>
      </c>
      <c r="F337" s="245" t="s">
        <v>85</v>
      </c>
      <c r="G337" s="243"/>
      <c r="H337" s="246">
        <v>1</v>
      </c>
      <c r="I337" s="247"/>
      <c r="J337" s="247"/>
      <c r="K337" s="243"/>
      <c r="L337" s="243"/>
      <c r="M337" s="248"/>
      <c r="N337" s="249"/>
      <c r="O337" s="250"/>
      <c r="P337" s="250"/>
      <c r="Q337" s="250"/>
      <c r="R337" s="250"/>
      <c r="S337" s="250"/>
      <c r="T337" s="250"/>
      <c r="U337" s="250"/>
      <c r="V337" s="250"/>
      <c r="W337" s="250"/>
      <c r="X337" s="251"/>
      <c r="Y337" s="13"/>
      <c r="Z337" s="13"/>
      <c r="AA337" s="13"/>
      <c r="AB337" s="13"/>
      <c r="AC337" s="13"/>
      <c r="AD337" s="13"/>
      <c r="AE337" s="13"/>
      <c r="AT337" s="252" t="s">
        <v>157</v>
      </c>
      <c r="AU337" s="252" t="s">
        <v>87</v>
      </c>
      <c r="AV337" s="13" t="s">
        <v>87</v>
      </c>
      <c r="AW337" s="13" t="s">
        <v>5</v>
      </c>
      <c r="AX337" s="13" t="s">
        <v>77</v>
      </c>
      <c r="AY337" s="252" t="s">
        <v>144</v>
      </c>
    </row>
    <row r="338" s="14" customFormat="1">
      <c r="A338" s="14"/>
      <c r="B338" s="253"/>
      <c r="C338" s="254"/>
      <c r="D338" s="235" t="s">
        <v>157</v>
      </c>
      <c r="E338" s="255" t="s">
        <v>1</v>
      </c>
      <c r="F338" s="256" t="s">
        <v>159</v>
      </c>
      <c r="G338" s="254"/>
      <c r="H338" s="257">
        <v>1</v>
      </c>
      <c r="I338" s="258"/>
      <c r="J338" s="258"/>
      <c r="K338" s="254"/>
      <c r="L338" s="254"/>
      <c r="M338" s="259"/>
      <c r="N338" s="260"/>
      <c r="O338" s="261"/>
      <c r="P338" s="261"/>
      <c r="Q338" s="261"/>
      <c r="R338" s="261"/>
      <c r="S338" s="261"/>
      <c r="T338" s="261"/>
      <c r="U338" s="261"/>
      <c r="V338" s="261"/>
      <c r="W338" s="261"/>
      <c r="X338" s="262"/>
      <c r="Y338" s="14"/>
      <c r="Z338" s="14"/>
      <c r="AA338" s="14"/>
      <c r="AB338" s="14"/>
      <c r="AC338" s="14"/>
      <c r="AD338" s="14"/>
      <c r="AE338" s="14"/>
      <c r="AT338" s="263" t="s">
        <v>157</v>
      </c>
      <c r="AU338" s="263" t="s">
        <v>87</v>
      </c>
      <c r="AV338" s="14" t="s">
        <v>151</v>
      </c>
      <c r="AW338" s="14" t="s">
        <v>5</v>
      </c>
      <c r="AX338" s="14" t="s">
        <v>85</v>
      </c>
      <c r="AY338" s="263" t="s">
        <v>144</v>
      </c>
    </row>
    <row r="339" s="2" customFormat="1" ht="24.15" customHeight="1">
      <c r="A339" s="38"/>
      <c r="B339" s="39"/>
      <c r="C339" s="276" t="s">
        <v>459</v>
      </c>
      <c r="D339" s="276" t="s">
        <v>343</v>
      </c>
      <c r="E339" s="277" t="s">
        <v>955</v>
      </c>
      <c r="F339" s="278" t="s">
        <v>956</v>
      </c>
      <c r="G339" s="279" t="s">
        <v>202</v>
      </c>
      <c r="H339" s="280">
        <v>26.399999999999999</v>
      </c>
      <c r="I339" s="281"/>
      <c r="J339" s="282"/>
      <c r="K339" s="283">
        <f>ROUND(P339*H339,2)</f>
        <v>0</v>
      </c>
      <c r="L339" s="278" t="s">
        <v>150</v>
      </c>
      <c r="M339" s="284"/>
      <c r="N339" s="285" t="s">
        <v>1</v>
      </c>
      <c r="O339" s="229" t="s">
        <v>40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91"/>
      <c r="T339" s="231">
        <f>S339*H339</f>
        <v>0</v>
      </c>
      <c r="U339" s="231">
        <v>0.054800000000000001</v>
      </c>
      <c r="V339" s="231">
        <f>U339*H339</f>
        <v>1.44672</v>
      </c>
      <c r="W339" s="231">
        <v>0</v>
      </c>
      <c r="X339" s="232">
        <f>W339*H339</f>
        <v>0</v>
      </c>
      <c r="Y339" s="38"/>
      <c r="Z339" s="38"/>
      <c r="AA339" s="38"/>
      <c r="AB339" s="38"/>
      <c r="AC339" s="38"/>
      <c r="AD339" s="38"/>
      <c r="AE339" s="38"/>
      <c r="AR339" s="233" t="s">
        <v>199</v>
      </c>
      <c r="AT339" s="233" t="s">
        <v>343</v>
      </c>
      <c r="AU339" s="233" t="s">
        <v>87</v>
      </c>
      <c r="AY339" s="17" t="s">
        <v>144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7" t="s">
        <v>85</v>
      </c>
      <c r="BK339" s="234">
        <f>ROUND(P339*H339,2)</f>
        <v>0</v>
      </c>
      <c r="BL339" s="17" t="s">
        <v>151</v>
      </c>
      <c r="BM339" s="233" t="s">
        <v>957</v>
      </c>
    </row>
    <row r="340" s="2" customFormat="1">
      <c r="A340" s="38"/>
      <c r="B340" s="39"/>
      <c r="C340" s="40"/>
      <c r="D340" s="235" t="s">
        <v>153</v>
      </c>
      <c r="E340" s="40"/>
      <c r="F340" s="236" t="s">
        <v>956</v>
      </c>
      <c r="G340" s="40"/>
      <c r="H340" s="40"/>
      <c r="I340" s="237"/>
      <c r="J340" s="237"/>
      <c r="K340" s="40"/>
      <c r="L340" s="40"/>
      <c r="M340" s="44"/>
      <c r="N340" s="238"/>
      <c r="O340" s="239"/>
      <c r="P340" s="91"/>
      <c r="Q340" s="91"/>
      <c r="R340" s="91"/>
      <c r="S340" s="91"/>
      <c r="T340" s="91"/>
      <c r="U340" s="91"/>
      <c r="V340" s="91"/>
      <c r="W340" s="91"/>
      <c r="X340" s="92"/>
      <c r="Y340" s="38"/>
      <c r="Z340" s="38"/>
      <c r="AA340" s="38"/>
      <c r="AB340" s="38"/>
      <c r="AC340" s="38"/>
      <c r="AD340" s="38"/>
      <c r="AE340" s="38"/>
      <c r="AT340" s="17" t="s">
        <v>153</v>
      </c>
      <c r="AU340" s="17" t="s">
        <v>87</v>
      </c>
    </row>
    <row r="341" s="13" customFormat="1">
      <c r="A341" s="13"/>
      <c r="B341" s="242"/>
      <c r="C341" s="243"/>
      <c r="D341" s="235" t="s">
        <v>157</v>
      </c>
      <c r="E341" s="244" t="s">
        <v>1</v>
      </c>
      <c r="F341" s="245" t="s">
        <v>958</v>
      </c>
      <c r="G341" s="243"/>
      <c r="H341" s="246">
        <v>26.399999999999999</v>
      </c>
      <c r="I341" s="247"/>
      <c r="J341" s="247"/>
      <c r="K341" s="243"/>
      <c r="L341" s="243"/>
      <c r="M341" s="248"/>
      <c r="N341" s="249"/>
      <c r="O341" s="250"/>
      <c r="P341" s="250"/>
      <c r="Q341" s="250"/>
      <c r="R341" s="250"/>
      <c r="S341" s="250"/>
      <c r="T341" s="250"/>
      <c r="U341" s="250"/>
      <c r="V341" s="250"/>
      <c r="W341" s="250"/>
      <c r="X341" s="251"/>
      <c r="Y341" s="13"/>
      <c r="Z341" s="13"/>
      <c r="AA341" s="13"/>
      <c r="AB341" s="13"/>
      <c r="AC341" s="13"/>
      <c r="AD341" s="13"/>
      <c r="AE341" s="13"/>
      <c r="AT341" s="252" t="s">
        <v>157</v>
      </c>
      <c r="AU341" s="252" t="s">
        <v>87</v>
      </c>
      <c r="AV341" s="13" t="s">
        <v>87</v>
      </c>
      <c r="AW341" s="13" t="s">
        <v>5</v>
      </c>
      <c r="AX341" s="13" t="s">
        <v>77</v>
      </c>
      <c r="AY341" s="252" t="s">
        <v>144</v>
      </c>
    </row>
    <row r="342" s="14" customFormat="1">
      <c r="A342" s="14"/>
      <c r="B342" s="253"/>
      <c r="C342" s="254"/>
      <c r="D342" s="235" t="s">
        <v>157</v>
      </c>
      <c r="E342" s="255" t="s">
        <v>1</v>
      </c>
      <c r="F342" s="256" t="s">
        <v>159</v>
      </c>
      <c r="G342" s="254"/>
      <c r="H342" s="257">
        <v>26.399999999999999</v>
      </c>
      <c r="I342" s="258"/>
      <c r="J342" s="258"/>
      <c r="K342" s="254"/>
      <c r="L342" s="254"/>
      <c r="M342" s="259"/>
      <c r="N342" s="260"/>
      <c r="O342" s="261"/>
      <c r="P342" s="261"/>
      <c r="Q342" s="261"/>
      <c r="R342" s="261"/>
      <c r="S342" s="261"/>
      <c r="T342" s="261"/>
      <c r="U342" s="261"/>
      <c r="V342" s="261"/>
      <c r="W342" s="261"/>
      <c r="X342" s="262"/>
      <c r="Y342" s="14"/>
      <c r="Z342" s="14"/>
      <c r="AA342" s="14"/>
      <c r="AB342" s="14"/>
      <c r="AC342" s="14"/>
      <c r="AD342" s="14"/>
      <c r="AE342" s="14"/>
      <c r="AT342" s="263" t="s">
        <v>157</v>
      </c>
      <c r="AU342" s="263" t="s">
        <v>87</v>
      </c>
      <c r="AV342" s="14" t="s">
        <v>151</v>
      </c>
      <c r="AW342" s="14" t="s">
        <v>5</v>
      </c>
      <c r="AX342" s="14" t="s">
        <v>85</v>
      </c>
      <c r="AY342" s="263" t="s">
        <v>144</v>
      </c>
    </row>
    <row r="343" s="2" customFormat="1" ht="21.75" customHeight="1">
      <c r="A343" s="38"/>
      <c r="B343" s="39"/>
      <c r="C343" s="221" t="s">
        <v>465</v>
      </c>
      <c r="D343" s="221" t="s">
        <v>146</v>
      </c>
      <c r="E343" s="222" t="s">
        <v>959</v>
      </c>
      <c r="F343" s="223" t="s">
        <v>960</v>
      </c>
      <c r="G343" s="224" t="s">
        <v>149</v>
      </c>
      <c r="H343" s="225">
        <v>2</v>
      </c>
      <c r="I343" s="226"/>
      <c r="J343" s="226"/>
      <c r="K343" s="227">
        <f>ROUND(P343*H343,2)</f>
        <v>0</v>
      </c>
      <c r="L343" s="223" t="s">
        <v>1</v>
      </c>
      <c r="M343" s="44"/>
      <c r="N343" s="228" t="s">
        <v>1</v>
      </c>
      <c r="O343" s="229" t="s">
        <v>40</v>
      </c>
      <c r="P343" s="230">
        <f>I343+J343</f>
        <v>0</v>
      </c>
      <c r="Q343" s="230">
        <f>ROUND(I343*H343,2)</f>
        <v>0</v>
      </c>
      <c r="R343" s="230">
        <f>ROUND(J343*H343,2)</f>
        <v>0</v>
      </c>
      <c r="S343" s="91"/>
      <c r="T343" s="231">
        <f>S343*H343</f>
        <v>0</v>
      </c>
      <c r="U343" s="231">
        <v>0.0031199999999999999</v>
      </c>
      <c r="V343" s="231">
        <f>U343*H343</f>
        <v>0.0062399999999999999</v>
      </c>
      <c r="W343" s="231">
        <v>0</v>
      </c>
      <c r="X343" s="232">
        <f>W343*H343</f>
        <v>0</v>
      </c>
      <c r="Y343" s="38"/>
      <c r="Z343" s="38"/>
      <c r="AA343" s="38"/>
      <c r="AB343" s="38"/>
      <c r="AC343" s="38"/>
      <c r="AD343" s="38"/>
      <c r="AE343" s="38"/>
      <c r="AR343" s="233" t="s">
        <v>151</v>
      </c>
      <c r="AT343" s="233" t="s">
        <v>146</v>
      </c>
      <c r="AU343" s="233" t="s">
        <v>87</v>
      </c>
      <c r="AY343" s="17" t="s">
        <v>144</v>
      </c>
      <c r="BE343" s="234">
        <f>IF(O343="základní",K343,0)</f>
        <v>0</v>
      </c>
      <c r="BF343" s="234">
        <f>IF(O343="snížená",K343,0)</f>
        <v>0</v>
      </c>
      <c r="BG343" s="234">
        <f>IF(O343="zákl. přenesená",K343,0)</f>
        <v>0</v>
      </c>
      <c r="BH343" s="234">
        <f>IF(O343="sníž. přenesená",K343,0)</f>
        <v>0</v>
      </c>
      <c r="BI343" s="234">
        <f>IF(O343="nulová",K343,0)</f>
        <v>0</v>
      </c>
      <c r="BJ343" s="17" t="s">
        <v>85</v>
      </c>
      <c r="BK343" s="234">
        <f>ROUND(P343*H343,2)</f>
        <v>0</v>
      </c>
      <c r="BL343" s="17" t="s">
        <v>151</v>
      </c>
      <c r="BM343" s="233" t="s">
        <v>961</v>
      </c>
    </row>
    <row r="344" s="2" customFormat="1">
      <c r="A344" s="38"/>
      <c r="B344" s="39"/>
      <c r="C344" s="40"/>
      <c r="D344" s="235" t="s">
        <v>153</v>
      </c>
      <c r="E344" s="40"/>
      <c r="F344" s="236" t="s">
        <v>960</v>
      </c>
      <c r="G344" s="40"/>
      <c r="H344" s="40"/>
      <c r="I344" s="237"/>
      <c r="J344" s="237"/>
      <c r="K344" s="40"/>
      <c r="L344" s="40"/>
      <c r="M344" s="44"/>
      <c r="N344" s="238"/>
      <c r="O344" s="239"/>
      <c r="P344" s="91"/>
      <c r="Q344" s="91"/>
      <c r="R344" s="91"/>
      <c r="S344" s="91"/>
      <c r="T344" s="91"/>
      <c r="U344" s="91"/>
      <c r="V344" s="91"/>
      <c r="W344" s="91"/>
      <c r="X344" s="92"/>
      <c r="Y344" s="38"/>
      <c r="Z344" s="38"/>
      <c r="AA344" s="38"/>
      <c r="AB344" s="38"/>
      <c r="AC344" s="38"/>
      <c r="AD344" s="38"/>
      <c r="AE344" s="38"/>
      <c r="AT344" s="17" t="s">
        <v>153</v>
      </c>
      <c r="AU344" s="17" t="s">
        <v>87</v>
      </c>
    </row>
    <row r="345" s="13" customFormat="1">
      <c r="A345" s="13"/>
      <c r="B345" s="242"/>
      <c r="C345" s="243"/>
      <c r="D345" s="235" t="s">
        <v>157</v>
      </c>
      <c r="E345" s="244" t="s">
        <v>1</v>
      </c>
      <c r="F345" s="245" t="s">
        <v>87</v>
      </c>
      <c r="G345" s="243"/>
      <c r="H345" s="246">
        <v>2</v>
      </c>
      <c r="I345" s="247"/>
      <c r="J345" s="247"/>
      <c r="K345" s="243"/>
      <c r="L345" s="243"/>
      <c r="M345" s="248"/>
      <c r="N345" s="249"/>
      <c r="O345" s="250"/>
      <c r="P345" s="250"/>
      <c r="Q345" s="250"/>
      <c r="R345" s="250"/>
      <c r="S345" s="250"/>
      <c r="T345" s="250"/>
      <c r="U345" s="250"/>
      <c r="V345" s="250"/>
      <c r="W345" s="250"/>
      <c r="X345" s="251"/>
      <c r="Y345" s="13"/>
      <c r="Z345" s="13"/>
      <c r="AA345" s="13"/>
      <c r="AB345" s="13"/>
      <c r="AC345" s="13"/>
      <c r="AD345" s="13"/>
      <c r="AE345" s="13"/>
      <c r="AT345" s="252" t="s">
        <v>157</v>
      </c>
      <c r="AU345" s="252" t="s">
        <v>87</v>
      </c>
      <c r="AV345" s="13" t="s">
        <v>87</v>
      </c>
      <c r="AW345" s="13" t="s">
        <v>5</v>
      </c>
      <c r="AX345" s="13" t="s">
        <v>77</v>
      </c>
      <c r="AY345" s="252" t="s">
        <v>144</v>
      </c>
    </row>
    <row r="346" s="14" customFormat="1">
      <c r="A346" s="14"/>
      <c r="B346" s="253"/>
      <c r="C346" s="254"/>
      <c r="D346" s="235" t="s">
        <v>157</v>
      </c>
      <c r="E346" s="255" t="s">
        <v>1</v>
      </c>
      <c r="F346" s="256" t="s">
        <v>159</v>
      </c>
      <c r="G346" s="254"/>
      <c r="H346" s="257">
        <v>2</v>
      </c>
      <c r="I346" s="258"/>
      <c r="J346" s="258"/>
      <c r="K346" s="254"/>
      <c r="L346" s="254"/>
      <c r="M346" s="259"/>
      <c r="N346" s="260"/>
      <c r="O346" s="261"/>
      <c r="P346" s="261"/>
      <c r="Q346" s="261"/>
      <c r="R346" s="261"/>
      <c r="S346" s="261"/>
      <c r="T346" s="261"/>
      <c r="U346" s="261"/>
      <c r="V346" s="261"/>
      <c r="W346" s="261"/>
      <c r="X346" s="262"/>
      <c r="Y346" s="14"/>
      <c r="Z346" s="14"/>
      <c r="AA346" s="14"/>
      <c r="AB346" s="14"/>
      <c r="AC346" s="14"/>
      <c r="AD346" s="14"/>
      <c r="AE346" s="14"/>
      <c r="AT346" s="263" t="s">
        <v>157</v>
      </c>
      <c r="AU346" s="263" t="s">
        <v>87</v>
      </c>
      <c r="AV346" s="14" t="s">
        <v>151</v>
      </c>
      <c r="AW346" s="14" t="s">
        <v>5</v>
      </c>
      <c r="AX346" s="14" t="s">
        <v>85</v>
      </c>
      <c r="AY346" s="263" t="s">
        <v>144</v>
      </c>
    </row>
    <row r="347" s="2" customFormat="1" ht="16.5" customHeight="1">
      <c r="A347" s="38"/>
      <c r="B347" s="39"/>
      <c r="C347" s="276" t="s">
        <v>469</v>
      </c>
      <c r="D347" s="276" t="s">
        <v>343</v>
      </c>
      <c r="E347" s="277" t="s">
        <v>436</v>
      </c>
      <c r="F347" s="278" t="s">
        <v>962</v>
      </c>
      <c r="G347" s="279" t="s">
        <v>149</v>
      </c>
      <c r="H347" s="280">
        <v>1</v>
      </c>
      <c r="I347" s="281"/>
      <c r="J347" s="282"/>
      <c r="K347" s="283">
        <f>ROUND(P347*H347,2)</f>
        <v>0</v>
      </c>
      <c r="L347" s="278" t="s">
        <v>1</v>
      </c>
      <c r="M347" s="284"/>
      <c r="N347" s="285" t="s">
        <v>1</v>
      </c>
      <c r="O347" s="229" t="s">
        <v>40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91"/>
      <c r="T347" s="231">
        <f>S347*H347</f>
        <v>0</v>
      </c>
      <c r="U347" s="231">
        <v>0.00023000000000000001</v>
      </c>
      <c r="V347" s="231">
        <f>U347*H347</f>
        <v>0.00023000000000000001</v>
      </c>
      <c r="W347" s="231">
        <v>0</v>
      </c>
      <c r="X347" s="232">
        <f>W347*H347</f>
        <v>0</v>
      </c>
      <c r="Y347" s="38"/>
      <c r="Z347" s="38"/>
      <c r="AA347" s="38"/>
      <c r="AB347" s="38"/>
      <c r="AC347" s="38"/>
      <c r="AD347" s="38"/>
      <c r="AE347" s="38"/>
      <c r="AR347" s="233" t="s">
        <v>199</v>
      </c>
      <c r="AT347" s="233" t="s">
        <v>343</v>
      </c>
      <c r="AU347" s="233" t="s">
        <v>87</v>
      </c>
      <c r="AY347" s="17" t="s">
        <v>144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7" t="s">
        <v>85</v>
      </c>
      <c r="BK347" s="234">
        <f>ROUND(P347*H347,2)</f>
        <v>0</v>
      </c>
      <c r="BL347" s="17" t="s">
        <v>151</v>
      </c>
      <c r="BM347" s="233" t="s">
        <v>963</v>
      </c>
    </row>
    <row r="348" s="2" customFormat="1">
      <c r="A348" s="38"/>
      <c r="B348" s="39"/>
      <c r="C348" s="40"/>
      <c r="D348" s="235" t="s">
        <v>153</v>
      </c>
      <c r="E348" s="40"/>
      <c r="F348" s="236" t="s">
        <v>437</v>
      </c>
      <c r="G348" s="40"/>
      <c r="H348" s="40"/>
      <c r="I348" s="237"/>
      <c r="J348" s="237"/>
      <c r="K348" s="40"/>
      <c r="L348" s="40"/>
      <c r="M348" s="44"/>
      <c r="N348" s="238"/>
      <c r="O348" s="239"/>
      <c r="P348" s="91"/>
      <c r="Q348" s="91"/>
      <c r="R348" s="91"/>
      <c r="S348" s="91"/>
      <c r="T348" s="91"/>
      <c r="U348" s="91"/>
      <c r="V348" s="91"/>
      <c r="W348" s="91"/>
      <c r="X348" s="92"/>
      <c r="Y348" s="38"/>
      <c r="Z348" s="38"/>
      <c r="AA348" s="38"/>
      <c r="AB348" s="38"/>
      <c r="AC348" s="38"/>
      <c r="AD348" s="38"/>
      <c r="AE348" s="38"/>
      <c r="AT348" s="17" t="s">
        <v>153</v>
      </c>
      <c r="AU348" s="17" t="s">
        <v>87</v>
      </c>
    </row>
    <row r="349" s="12" customFormat="1" ht="22.8" customHeight="1">
      <c r="A349" s="12"/>
      <c r="B349" s="204"/>
      <c r="C349" s="205"/>
      <c r="D349" s="206" t="s">
        <v>76</v>
      </c>
      <c r="E349" s="219" t="s">
        <v>207</v>
      </c>
      <c r="F349" s="219" t="s">
        <v>543</v>
      </c>
      <c r="G349" s="205"/>
      <c r="H349" s="205"/>
      <c r="I349" s="208"/>
      <c r="J349" s="208"/>
      <c r="K349" s="220">
        <f>BK349</f>
        <v>0</v>
      </c>
      <c r="L349" s="205"/>
      <c r="M349" s="210"/>
      <c r="N349" s="211"/>
      <c r="O349" s="212"/>
      <c r="P349" s="212"/>
      <c r="Q349" s="213">
        <f>SUM(Q350:Q365)</f>
        <v>0</v>
      </c>
      <c r="R349" s="213">
        <f>SUM(R350:R365)</f>
        <v>0</v>
      </c>
      <c r="S349" s="212"/>
      <c r="T349" s="214">
        <f>SUM(T350:T365)</f>
        <v>0</v>
      </c>
      <c r="U349" s="212"/>
      <c r="V349" s="214">
        <f>SUM(V350:V365)</f>
        <v>0.031919999999999997</v>
      </c>
      <c r="W349" s="212"/>
      <c r="X349" s="215">
        <f>SUM(X350:X365)</f>
        <v>30</v>
      </c>
      <c r="Y349" s="12"/>
      <c r="Z349" s="12"/>
      <c r="AA349" s="12"/>
      <c r="AB349" s="12"/>
      <c r="AC349" s="12"/>
      <c r="AD349" s="12"/>
      <c r="AE349" s="12"/>
      <c r="AR349" s="216" t="s">
        <v>85</v>
      </c>
      <c r="AT349" s="217" t="s">
        <v>76</v>
      </c>
      <c r="AU349" s="217" t="s">
        <v>85</v>
      </c>
      <c r="AY349" s="216" t="s">
        <v>144</v>
      </c>
      <c r="BK349" s="218">
        <f>SUM(BK350:BK365)</f>
        <v>0</v>
      </c>
    </row>
    <row r="350" s="2" customFormat="1" ht="16.5" customHeight="1">
      <c r="A350" s="38"/>
      <c r="B350" s="39"/>
      <c r="C350" s="221" t="s">
        <v>473</v>
      </c>
      <c r="D350" s="221" t="s">
        <v>146</v>
      </c>
      <c r="E350" s="222" t="s">
        <v>545</v>
      </c>
      <c r="F350" s="223" t="s">
        <v>964</v>
      </c>
      <c r="G350" s="224" t="s">
        <v>202</v>
      </c>
      <c r="H350" s="225">
        <v>32</v>
      </c>
      <c r="I350" s="226"/>
      <c r="J350" s="226"/>
      <c r="K350" s="227">
        <f>ROUND(P350*H350,2)</f>
        <v>0</v>
      </c>
      <c r="L350" s="223" t="s">
        <v>1</v>
      </c>
      <c r="M350" s="44"/>
      <c r="N350" s="228" t="s">
        <v>1</v>
      </c>
      <c r="O350" s="229" t="s">
        <v>40</v>
      </c>
      <c r="P350" s="230">
        <f>I350+J350</f>
        <v>0</v>
      </c>
      <c r="Q350" s="230">
        <f>ROUND(I350*H350,2)</f>
        <v>0</v>
      </c>
      <c r="R350" s="230">
        <f>ROUND(J350*H350,2)</f>
        <v>0</v>
      </c>
      <c r="S350" s="91"/>
      <c r="T350" s="231">
        <f>S350*H350</f>
        <v>0</v>
      </c>
      <c r="U350" s="231">
        <v>0.00019000000000000001</v>
      </c>
      <c r="V350" s="231">
        <f>U350*H350</f>
        <v>0.0060800000000000003</v>
      </c>
      <c r="W350" s="231">
        <v>0</v>
      </c>
      <c r="X350" s="232">
        <f>W350*H350</f>
        <v>0</v>
      </c>
      <c r="Y350" s="38"/>
      <c r="Z350" s="38"/>
      <c r="AA350" s="38"/>
      <c r="AB350" s="38"/>
      <c r="AC350" s="38"/>
      <c r="AD350" s="38"/>
      <c r="AE350" s="38"/>
      <c r="AR350" s="233" t="s">
        <v>151</v>
      </c>
      <c r="AT350" s="233" t="s">
        <v>146</v>
      </c>
      <c r="AU350" s="233" t="s">
        <v>87</v>
      </c>
      <c r="AY350" s="17" t="s">
        <v>144</v>
      </c>
      <c r="BE350" s="234">
        <f>IF(O350="základní",K350,0)</f>
        <v>0</v>
      </c>
      <c r="BF350" s="234">
        <f>IF(O350="snížená",K350,0)</f>
        <v>0</v>
      </c>
      <c r="BG350" s="234">
        <f>IF(O350="zákl. přenesená",K350,0)</f>
        <v>0</v>
      </c>
      <c r="BH350" s="234">
        <f>IF(O350="sníž. přenesená",K350,0)</f>
        <v>0</v>
      </c>
      <c r="BI350" s="234">
        <f>IF(O350="nulová",K350,0)</f>
        <v>0</v>
      </c>
      <c r="BJ350" s="17" t="s">
        <v>85</v>
      </c>
      <c r="BK350" s="234">
        <f>ROUND(P350*H350,2)</f>
        <v>0</v>
      </c>
      <c r="BL350" s="17" t="s">
        <v>151</v>
      </c>
      <c r="BM350" s="233" t="s">
        <v>965</v>
      </c>
    </row>
    <row r="351" s="2" customFormat="1">
      <c r="A351" s="38"/>
      <c r="B351" s="39"/>
      <c r="C351" s="40"/>
      <c r="D351" s="235" t="s">
        <v>153</v>
      </c>
      <c r="E351" s="40"/>
      <c r="F351" s="236" t="s">
        <v>966</v>
      </c>
      <c r="G351" s="40"/>
      <c r="H351" s="40"/>
      <c r="I351" s="237"/>
      <c r="J351" s="237"/>
      <c r="K351" s="40"/>
      <c r="L351" s="40"/>
      <c r="M351" s="44"/>
      <c r="N351" s="238"/>
      <c r="O351" s="239"/>
      <c r="P351" s="91"/>
      <c r="Q351" s="91"/>
      <c r="R351" s="91"/>
      <c r="S351" s="91"/>
      <c r="T351" s="91"/>
      <c r="U351" s="91"/>
      <c r="V351" s="91"/>
      <c r="W351" s="91"/>
      <c r="X351" s="92"/>
      <c r="Y351" s="38"/>
      <c r="Z351" s="38"/>
      <c r="AA351" s="38"/>
      <c r="AB351" s="38"/>
      <c r="AC351" s="38"/>
      <c r="AD351" s="38"/>
      <c r="AE351" s="38"/>
      <c r="AT351" s="17" t="s">
        <v>153</v>
      </c>
      <c r="AU351" s="17" t="s">
        <v>87</v>
      </c>
    </row>
    <row r="352" s="13" customFormat="1">
      <c r="A352" s="13"/>
      <c r="B352" s="242"/>
      <c r="C352" s="243"/>
      <c r="D352" s="235" t="s">
        <v>157</v>
      </c>
      <c r="E352" s="244" t="s">
        <v>1</v>
      </c>
      <c r="F352" s="245" t="s">
        <v>967</v>
      </c>
      <c r="G352" s="243"/>
      <c r="H352" s="246">
        <v>32</v>
      </c>
      <c r="I352" s="247"/>
      <c r="J352" s="247"/>
      <c r="K352" s="243"/>
      <c r="L352" s="243"/>
      <c r="M352" s="248"/>
      <c r="N352" s="249"/>
      <c r="O352" s="250"/>
      <c r="P352" s="250"/>
      <c r="Q352" s="250"/>
      <c r="R352" s="250"/>
      <c r="S352" s="250"/>
      <c r="T352" s="250"/>
      <c r="U352" s="250"/>
      <c r="V352" s="250"/>
      <c r="W352" s="250"/>
      <c r="X352" s="251"/>
      <c r="Y352" s="13"/>
      <c r="Z352" s="13"/>
      <c r="AA352" s="13"/>
      <c r="AB352" s="13"/>
      <c r="AC352" s="13"/>
      <c r="AD352" s="13"/>
      <c r="AE352" s="13"/>
      <c r="AT352" s="252" t="s">
        <v>157</v>
      </c>
      <c r="AU352" s="252" t="s">
        <v>87</v>
      </c>
      <c r="AV352" s="13" t="s">
        <v>87</v>
      </c>
      <c r="AW352" s="13" t="s">
        <v>5</v>
      </c>
      <c r="AX352" s="13" t="s">
        <v>77</v>
      </c>
      <c r="AY352" s="252" t="s">
        <v>144</v>
      </c>
    </row>
    <row r="353" s="14" customFormat="1">
      <c r="A353" s="14"/>
      <c r="B353" s="253"/>
      <c r="C353" s="254"/>
      <c r="D353" s="235" t="s">
        <v>157</v>
      </c>
      <c r="E353" s="255" t="s">
        <v>1</v>
      </c>
      <c r="F353" s="256" t="s">
        <v>159</v>
      </c>
      <c r="G353" s="254"/>
      <c r="H353" s="257">
        <v>32</v>
      </c>
      <c r="I353" s="258"/>
      <c r="J353" s="258"/>
      <c r="K353" s="254"/>
      <c r="L353" s="254"/>
      <c r="M353" s="259"/>
      <c r="N353" s="260"/>
      <c r="O353" s="261"/>
      <c r="P353" s="261"/>
      <c r="Q353" s="261"/>
      <c r="R353" s="261"/>
      <c r="S353" s="261"/>
      <c r="T353" s="261"/>
      <c r="U353" s="261"/>
      <c r="V353" s="261"/>
      <c r="W353" s="261"/>
      <c r="X353" s="262"/>
      <c r="Y353" s="14"/>
      <c r="Z353" s="14"/>
      <c r="AA353" s="14"/>
      <c r="AB353" s="14"/>
      <c r="AC353" s="14"/>
      <c r="AD353" s="14"/>
      <c r="AE353" s="14"/>
      <c r="AT353" s="263" t="s">
        <v>157</v>
      </c>
      <c r="AU353" s="263" t="s">
        <v>87</v>
      </c>
      <c r="AV353" s="14" t="s">
        <v>151</v>
      </c>
      <c r="AW353" s="14" t="s">
        <v>5</v>
      </c>
      <c r="AX353" s="14" t="s">
        <v>85</v>
      </c>
      <c r="AY353" s="263" t="s">
        <v>144</v>
      </c>
    </row>
    <row r="354" s="2" customFormat="1" ht="24.15" customHeight="1">
      <c r="A354" s="38"/>
      <c r="B354" s="39"/>
      <c r="C354" s="221" t="s">
        <v>480</v>
      </c>
      <c r="D354" s="221" t="s">
        <v>146</v>
      </c>
      <c r="E354" s="222" t="s">
        <v>551</v>
      </c>
      <c r="F354" s="223" t="s">
        <v>552</v>
      </c>
      <c r="G354" s="224" t="s">
        <v>216</v>
      </c>
      <c r="H354" s="225">
        <v>15</v>
      </c>
      <c r="I354" s="226"/>
      <c r="J354" s="226"/>
      <c r="K354" s="227">
        <f>ROUND(P354*H354,2)</f>
        <v>0</v>
      </c>
      <c r="L354" s="223" t="s">
        <v>150</v>
      </c>
      <c r="M354" s="44"/>
      <c r="N354" s="228" t="s">
        <v>1</v>
      </c>
      <c r="O354" s="229" t="s">
        <v>40</v>
      </c>
      <c r="P354" s="230">
        <f>I354+J354</f>
        <v>0</v>
      </c>
      <c r="Q354" s="230">
        <f>ROUND(I354*H354,2)</f>
        <v>0</v>
      </c>
      <c r="R354" s="230">
        <f>ROUND(J354*H354,2)</f>
        <v>0</v>
      </c>
      <c r="S354" s="91"/>
      <c r="T354" s="231">
        <f>S354*H354</f>
        <v>0</v>
      </c>
      <c r="U354" s="231">
        <v>0</v>
      </c>
      <c r="V354" s="231">
        <f>U354*H354</f>
        <v>0</v>
      </c>
      <c r="W354" s="231">
        <v>2</v>
      </c>
      <c r="X354" s="232">
        <f>W354*H354</f>
        <v>30</v>
      </c>
      <c r="Y354" s="38"/>
      <c r="Z354" s="38"/>
      <c r="AA354" s="38"/>
      <c r="AB354" s="38"/>
      <c r="AC354" s="38"/>
      <c r="AD354" s="38"/>
      <c r="AE354" s="38"/>
      <c r="AR354" s="233" t="s">
        <v>151</v>
      </c>
      <c r="AT354" s="233" t="s">
        <v>146</v>
      </c>
      <c r="AU354" s="233" t="s">
        <v>87</v>
      </c>
      <c r="AY354" s="17" t="s">
        <v>144</v>
      </c>
      <c r="BE354" s="234">
        <f>IF(O354="základní",K354,0)</f>
        <v>0</v>
      </c>
      <c r="BF354" s="234">
        <f>IF(O354="snížená",K354,0)</f>
        <v>0</v>
      </c>
      <c r="BG354" s="234">
        <f>IF(O354="zákl. přenesená",K354,0)</f>
        <v>0</v>
      </c>
      <c r="BH354" s="234">
        <f>IF(O354="sníž. přenesená",K354,0)</f>
        <v>0</v>
      </c>
      <c r="BI354" s="234">
        <f>IF(O354="nulová",K354,0)</f>
        <v>0</v>
      </c>
      <c r="BJ354" s="17" t="s">
        <v>85</v>
      </c>
      <c r="BK354" s="234">
        <f>ROUND(P354*H354,2)</f>
        <v>0</v>
      </c>
      <c r="BL354" s="17" t="s">
        <v>151</v>
      </c>
      <c r="BM354" s="233" t="s">
        <v>968</v>
      </c>
    </row>
    <row r="355" s="2" customFormat="1">
      <c r="A355" s="38"/>
      <c r="B355" s="39"/>
      <c r="C355" s="40"/>
      <c r="D355" s="235" t="s">
        <v>153</v>
      </c>
      <c r="E355" s="40"/>
      <c r="F355" s="236" t="s">
        <v>554</v>
      </c>
      <c r="G355" s="40"/>
      <c r="H355" s="40"/>
      <c r="I355" s="237"/>
      <c r="J355" s="237"/>
      <c r="K355" s="40"/>
      <c r="L355" s="40"/>
      <c r="M355" s="44"/>
      <c r="N355" s="238"/>
      <c r="O355" s="239"/>
      <c r="P355" s="91"/>
      <c r="Q355" s="91"/>
      <c r="R355" s="91"/>
      <c r="S355" s="91"/>
      <c r="T355" s="91"/>
      <c r="U355" s="91"/>
      <c r="V355" s="91"/>
      <c r="W355" s="91"/>
      <c r="X355" s="92"/>
      <c r="Y355" s="38"/>
      <c r="Z355" s="38"/>
      <c r="AA355" s="38"/>
      <c r="AB355" s="38"/>
      <c r="AC355" s="38"/>
      <c r="AD355" s="38"/>
      <c r="AE355" s="38"/>
      <c r="AT355" s="17" t="s">
        <v>153</v>
      </c>
      <c r="AU355" s="17" t="s">
        <v>87</v>
      </c>
    </row>
    <row r="356" s="2" customFormat="1">
      <c r="A356" s="38"/>
      <c r="B356" s="39"/>
      <c r="C356" s="40"/>
      <c r="D356" s="240" t="s">
        <v>155</v>
      </c>
      <c r="E356" s="40"/>
      <c r="F356" s="241" t="s">
        <v>555</v>
      </c>
      <c r="G356" s="40"/>
      <c r="H356" s="40"/>
      <c r="I356" s="237"/>
      <c r="J356" s="237"/>
      <c r="K356" s="40"/>
      <c r="L356" s="40"/>
      <c r="M356" s="44"/>
      <c r="N356" s="238"/>
      <c r="O356" s="239"/>
      <c r="P356" s="91"/>
      <c r="Q356" s="91"/>
      <c r="R356" s="91"/>
      <c r="S356" s="91"/>
      <c r="T356" s="91"/>
      <c r="U356" s="91"/>
      <c r="V356" s="91"/>
      <c r="W356" s="91"/>
      <c r="X356" s="92"/>
      <c r="Y356" s="38"/>
      <c r="Z356" s="38"/>
      <c r="AA356" s="38"/>
      <c r="AB356" s="38"/>
      <c r="AC356" s="38"/>
      <c r="AD356" s="38"/>
      <c r="AE356" s="38"/>
      <c r="AT356" s="17" t="s">
        <v>155</v>
      </c>
      <c r="AU356" s="17" t="s">
        <v>87</v>
      </c>
    </row>
    <row r="357" s="13" customFormat="1">
      <c r="A357" s="13"/>
      <c r="B357" s="242"/>
      <c r="C357" s="243"/>
      <c r="D357" s="235" t="s">
        <v>157</v>
      </c>
      <c r="E357" s="244" t="s">
        <v>1</v>
      </c>
      <c r="F357" s="245" t="s">
        <v>969</v>
      </c>
      <c r="G357" s="243"/>
      <c r="H357" s="246">
        <v>15</v>
      </c>
      <c r="I357" s="247"/>
      <c r="J357" s="247"/>
      <c r="K357" s="243"/>
      <c r="L357" s="243"/>
      <c r="M357" s="248"/>
      <c r="N357" s="249"/>
      <c r="O357" s="250"/>
      <c r="P357" s="250"/>
      <c r="Q357" s="250"/>
      <c r="R357" s="250"/>
      <c r="S357" s="250"/>
      <c r="T357" s="250"/>
      <c r="U357" s="250"/>
      <c r="V357" s="250"/>
      <c r="W357" s="250"/>
      <c r="X357" s="251"/>
      <c r="Y357" s="13"/>
      <c r="Z357" s="13"/>
      <c r="AA357" s="13"/>
      <c r="AB357" s="13"/>
      <c r="AC357" s="13"/>
      <c r="AD357" s="13"/>
      <c r="AE357" s="13"/>
      <c r="AT357" s="252" t="s">
        <v>157</v>
      </c>
      <c r="AU357" s="252" t="s">
        <v>87</v>
      </c>
      <c r="AV357" s="13" t="s">
        <v>87</v>
      </c>
      <c r="AW357" s="13" t="s">
        <v>5</v>
      </c>
      <c r="AX357" s="13" t="s">
        <v>77</v>
      </c>
      <c r="AY357" s="252" t="s">
        <v>144</v>
      </c>
    </row>
    <row r="358" s="14" customFormat="1">
      <c r="A358" s="14"/>
      <c r="B358" s="253"/>
      <c r="C358" s="254"/>
      <c r="D358" s="235" t="s">
        <v>157</v>
      </c>
      <c r="E358" s="255" t="s">
        <v>1</v>
      </c>
      <c r="F358" s="256" t="s">
        <v>159</v>
      </c>
      <c r="G358" s="254"/>
      <c r="H358" s="257">
        <v>15</v>
      </c>
      <c r="I358" s="258"/>
      <c r="J358" s="258"/>
      <c r="K358" s="254"/>
      <c r="L358" s="254"/>
      <c r="M358" s="259"/>
      <c r="N358" s="260"/>
      <c r="O358" s="261"/>
      <c r="P358" s="261"/>
      <c r="Q358" s="261"/>
      <c r="R358" s="261"/>
      <c r="S358" s="261"/>
      <c r="T358" s="261"/>
      <c r="U358" s="261"/>
      <c r="V358" s="261"/>
      <c r="W358" s="261"/>
      <c r="X358" s="262"/>
      <c r="Y358" s="14"/>
      <c r="Z358" s="14"/>
      <c r="AA358" s="14"/>
      <c r="AB358" s="14"/>
      <c r="AC358" s="14"/>
      <c r="AD358" s="14"/>
      <c r="AE358" s="14"/>
      <c r="AT358" s="263" t="s">
        <v>157</v>
      </c>
      <c r="AU358" s="263" t="s">
        <v>87</v>
      </c>
      <c r="AV358" s="14" t="s">
        <v>151</v>
      </c>
      <c r="AW358" s="14" t="s">
        <v>5</v>
      </c>
      <c r="AX358" s="14" t="s">
        <v>85</v>
      </c>
      <c r="AY358" s="263" t="s">
        <v>144</v>
      </c>
    </row>
    <row r="359" s="2" customFormat="1" ht="24.15" customHeight="1">
      <c r="A359" s="38"/>
      <c r="B359" s="39"/>
      <c r="C359" s="276" t="s">
        <v>393</v>
      </c>
      <c r="D359" s="276" t="s">
        <v>343</v>
      </c>
      <c r="E359" s="277" t="s">
        <v>970</v>
      </c>
      <c r="F359" s="278" t="s">
        <v>971</v>
      </c>
      <c r="G359" s="279" t="s">
        <v>149</v>
      </c>
      <c r="H359" s="280">
        <v>2</v>
      </c>
      <c r="I359" s="281"/>
      <c r="J359" s="282"/>
      <c r="K359" s="283">
        <f>ROUND(P359*H359,2)</f>
        <v>0</v>
      </c>
      <c r="L359" s="278" t="s">
        <v>1</v>
      </c>
      <c r="M359" s="284"/>
      <c r="N359" s="285" t="s">
        <v>1</v>
      </c>
      <c r="O359" s="229" t="s">
        <v>40</v>
      </c>
      <c r="P359" s="230">
        <f>I359+J359</f>
        <v>0</v>
      </c>
      <c r="Q359" s="230">
        <f>ROUND(I359*H359,2)</f>
        <v>0</v>
      </c>
      <c r="R359" s="230">
        <f>ROUND(J359*H359,2)</f>
        <v>0</v>
      </c>
      <c r="S359" s="91"/>
      <c r="T359" s="231">
        <f>S359*H359</f>
        <v>0</v>
      </c>
      <c r="U359" s="231">
        <v>0</v>
      </c>
      <c r="V359" s="231">
        <f>U359*H359</f>
        <v>0</v>
      </c>
      <c r="W359" s="231">
        <v>0</v>
      </c>
      <c r="X359" s="232">
        <f>W359*H359</f>
        <v>0</v>
      </c>
      <c r="Y359" s="38"/>
      <c r="Z359" s="38"/>
      <c r="AA359" s="38"/>
      <c r="AB359" s="38"/>
      <c r="AC359" s="38"/>
      <c r="AD359" s="38"/>
      <c r="AE359" s="38"/>
      <c r="AR359" s="233" t="s">
        <v>199</v>
      </c>
      <c r="AT359" s="233" t="s">
        <v>343</v>
      </c>
      <c r="AU359" s="233" t="s">
        <v>87</v>
      </c>
      <c r="AY359" s="17" t="s">
        <v>144</v>
      </c>
      <c r="BE359" s="234">
        <f>IF(O359="základní",K359,0)</f>
        <v>0</v>
      </c>
      <c r="BF359" s="234">
        <f>IF(O359="snížená",K359,0)</f>
        <v>0</v>
      </c>
      <c r="BG359" s="234">
        <f>IF(O359="zákl. přenesená",K359,0)</f>
        <v>0</v>
      </c>
      <c r="BH359" s="234">
        <f>IF(O359="sníž. přenesená",K359,0)</f>
        <v>0</v>
      </c>
      <c r="BI359" s="234">
        <f>IF(O359="nulová",K359,0)</f>
        <v>0</v>
      </c>
      <c r="BJ359" s="17" t="s">
        <v>85</v>
      </c>
      <c r="BK359" s="234">
        <f>ROUND(P359*H359,2)</f>
        <v>0</v>
      </c>
      <c r="BL359" s="17" t="s">
        <v>151</v>
      </c>
      <c r="BM359" s="233" t="s">
        <v>972</v>
      </c>
    </row>
    <row r="360" s="2" customFormat="1">
      <c r="A360" s="38"/>
      <c r="B360" s="39"/>
      <c r="C360" s="40"/>
      <c r="D360" s="235" t="s">
        <v>153</v>
      </c>
      <c r="E360" s="40"/>
      <c r="F360" s="236" t="s">
        <v>971</v>
      </c>
      <c r="G360" s="40"/>
      <c r="H360" s="40"/>
      <c r="I360" s="237"/>
      <c r="J360" s="237"/>
      <c r="K360" s="40"/>
      <c r="L360" s="40"/>
      <c r="M360" s="44"/>
      <c r="N360" s="238"/>
      <c r="O360" s="239"/>
      <c r="P360" s="91"/>
      <c r="Q360" s="91"/>
      <c r="R360" s="91"/>
      <c r="S360" s="91"/>
      <c r="T360" s="91"/>
      <c r="U360" s="91"/>
      <c r="V360" s="91"/>
      <c r="W360" s="91"/>
      <c r="X360" s="92"/>
      <c r="Y360" s="38"/>
      <c r="Z360" s="38"/>
      <c r="AA360" s="38"/>
      <c r="AB360" s="38"/>
      <c r="AC360" s="38"/>
      <c r="AD360" s="38"/>
      <c r="AE360" s="38"/>
      <c r="AT360" s="17" t="s">
        <v>153</v>
      </c>
      <c r="AU360" s="17" t="s">
        <v>87</v>
      </c>
    </row>
    <row r="361" s="13" customFormat="1">
      <c r="A361" s="13"/>
      <c r="B361" s="242"/>
      <c r="C361" s="243"/>
      <c r="D361" s="235" t="s">
        <v>157</v>
      </c>
      <c r="E361" s="244" t="s">
        <v>1</v>
      </c>
      <c r="F361" s="245" t="s">
        <v>973</v>
      </c>
      <c r="G361" s="243"/>
      <c r="H361" s="246">
        <v>2</v>
      </c>
      <c r="I361" s="247"/>
      <c r="J361" s="247"/>
      <c r="K361" s="243"/>
      <c r="L361" s="243"/>
      <c r="M361" s="248"/>
      <c r="N361" s="249"/>
      <c r="O361" s="250"/>
      <c r="P361" s="250"/>
      <c r="Q361" s="250"/>
      <c r="R361" s="250"/>
      <c r="S361" s="250"/>
      <c r="T361" s="250"/>
      <c r="U361" s="250"/>
      <c r="V361" s="250"/>
      <c r="W361" s="250"/>
      <c r="X361" s="251"/>
      <c r="Y361" s="13"/>
      <c r="Z361" s="13"/>
      <c r="AA361" s="13"/>
      <c r="AB361" s="13"/>
      <c r="AC361" s="13"/>
      <c r="AD361" s="13"/>
      <c r="AE361" s="13"/>
      <c r="AT361" s="252" t="s">
        <v>157</v>
      </c>
      <c r="AU361" s="252" t="s">
        <v>87</v>
      </c>
      <c r="AV361" s="13" t="s">
        <v>87</v>
      </c>
      <c r="AW361" s="13" t="s">
        <v>5</v>
      </c>
      <c r="AX361" s="13" t="s">
        <v>77</v>
      </c>
      <c r="AY361" s="252" t="s">
        <v>144</v>
      </c>
    </row>
    <row r="362" s="14" customFormat="1">
      <c r="A362" s="14"/>
      <c r="B362" s="253"/>
      <c r="C362" s="254"/>
      <c r="D362" s="235" t="s">
        <v>157</v>
      </c>
      <c r="E362" s="255" t="s">
        <v>1</v>
      </c>
      <c r="F362" s="256" t="s">
        <v>159</v>
      </c>
      <c r="G362" s="254"/>
      <c r="H362" s="257">
        <v>2</v>
      </c>
      <c r="I362" s="258"/>
      <c r="J362" s="258"/>
      <c r="K362" s="254"/>
      <c r="L362" s="254"/>
      <c r="M362" s="259"/>
      <c r="N362" s="260"/>
      <c r="O362" s="261"/>
      <c r="P362" s="261"/>
      <c r="Q362" s="261"/>
      <c r="R362" s="261"/>
      <c r="S362" s="261"/>
      <c r="T362" s="261"/>
      <c r="U362" s="261"/>
      <c r="V362" s="261"/>
      <c r="W362" s="261"/>
      <c r="X362" s="262"/>
      <c r="Y362" s="14"/>
      <c r="Z362" s="14"/>
      <c r="AA362" s="14"/>
      <c r="AB362" s="14"/>
      <c r="AC362" s="14"/>
      <c r="AD362" s="14"/>
      <c r="AE362" s="14"/>
      <c r="AT362" s="263" t="s">
        <v>157</v>
      </c>
      <c r="AU362" s="263" t="s">
        <v>87</v>
      </c>
      <c r="AV362" s="14" t="s">
        <v>151</v>
      </c>
      <c r="AW362" s="14" t="s">
        <v>5</v>
      </c>
      <c r="AX362" s="14" t="s">
        <v>85</v>
      </c>
      <c r="AY362" s="263" t="s">
        <v>144</v>
      </c>
    </row>
    <row r="363" s="2" customFormat="1" ht="16.5" customHeight="1">
      <c r="A363" s="38"/>
      <c r="B363" s="39"/>
      <c r="C363" s="221" t="s">
        <v>489</v>
      </c>
      <c r="D363" s="221" t="s">
        <v>146</v>
      </c>
      <c r="E363" s="222" t="s">
        <v>643</v>
      </c>
      <c r="F363" s="223" t="s">
        <v>974</v>
      </c>
      <c r="G363" s="224" t="s">
        <v>149</v>
      </c>
      <c r="H363" s="225">
        <v>2</v>
      </c>
      <c r="I363" s="226"/>
      <c r="J363" s="226"/>
      <c r="K363" s="227">
        <f>ROUND(P363*H363,2)</f>
        <v>0</v>
      </c>
      <c r="L363" s="223" t="s">
        <v>1</v>
      </c>
      <c r="M363" s="44"/>
      <c r="N363" s="228" t="s">
        <v>1</v>
      </c>
      <c r="O363" s="229" t="s">
        <v>40</v>
      </c>
      <c r="P363" s="230">
        <f>I363+J363</f>
        <v>0</v>
      </c>
      <c r="Q363" s="230">
        <f>ROUND(I363*H363,2)</f>
        <v>0</v>
      </c>
      <c r="R363" s="230">
        <f>ROUND(J363*H363,2)</f>
        <v>0</v>
      </c>
      <c r="S363" s="91"/>
      <c r="T363" s="231">
        <f>S363*H363</f>
        <v>0</v>
      </c>
      <c r="U363" s="231">
        <v>0.012919999999999999</v>
      </c>
      <c r="V363" s="231">
        <f>U363*H363</f>
        <v>0.025839999999999998</v>
      </c>
      <c r="W363" s="231">
        <v>0</v>
      </c>
      <c r="X363" s="232">
        <f>W363*H363</f>
        <v>0</v>
      </c>
      <c r="Y363" s="38"/>
      <c r="Z363" s="38"/>
      <c r="AA363" s="38"/>
      <c r="AB363" s="38"/>
      <c r="AC363" s="38"/>
      <c r="AD363" s="38"/>
      <c r="AE363" s="38"/>
      <c r="AR363" s="233" t="s">
        <v>151</v>
      </c>
      <c r="AT363" s="233" t="s">
        <v>146</v>
      </c>
      <c r="AU363" s="233" t="s">
        <v>87</v>
      </c>
      <c r="AY363" s="17" t="s">
        <v>144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7" t="s">
        <v>85</v>
      </c>
      <c r="BK363" s="234">
        <f>ROUND(P363*H363,2)</f>
        <v>0</v>
      </c>
      <c r="BL363" s="17" t="s">
        <v>151</v>
      </c>
      <c r="BM363" s="233" t="s">
        <v>975</v>
      </c>
    </row>
    <row r="364" s="2" customFormat="1">
      <c r="A364" s="38"/>
      <c r="B364" s="39"/>
      <c r="C364" s="40"/>
      <c r="D364" s="235" t="s">
        <v>153</v>
      </c>
      <c r="E364" s="40"/>
      <c r="F364" s="236" t="s">
        <v>974</v>
      </c>
      <c r="G364" s="40"/>
      <c r="H364" s="40"/>
      <c r="I364" s="237"/>
      <c r="J364" s="237"/>
      <c r="K364" s="40"/>
      <c r="L364" s="40"/>
      <c r="M364" s="44"/>
      <c r="N364" s="238"/>
      <c r="O364" s="239"/>
      <c r="P364" s="91"/>
      <c r="Q364" s="91"/>
      <c r="R364" s="91"/>
      <c r="S364" s="91"/>
      <c r="T364" s="91"/>
      <c r="U364" s="91"/>
      <c r="V364" s="91"/>
      <c r="W364" s="91"/>
      <c r="X364" s="92"/>
      <c r="Y364" s="38"/>
      <c r="Z364" s="38"/>
      <c r="AA364" s="38"/>
      <c r="AB364" s="38"/>
      <c r="AC364" s="38"/>
      <c r="AD364" s="38"/>
      <c r="AE364" s="38"/>
      <c r="AT364" s="17" t="s">
        <v>153</v>
      </c>
      <c r="AU364" s="17" t="s">
        <v>87</v>
      </c>
    </row>
    <row r="365" s="13" customFormat="1">
      <c r="A365" s="13"/>
      <c r="B365" s="242"/>
      <c r="C365" s="243"/>
      <c r="D365" s="235" t="s">
        <v>157</v>
      </c>
      <c r="E365" s="244" t="s">
        <v>1</v>
      </c>
      <c r="F365" s="245" t="s">
        <v>87</v>
      </c>
      <c r="G365" s="243"/>
      <c r="H365" s="246">
        <v>2</v>
      </c>
      <c r="I365" s="247"/>
      <c r="J365" s="247"/>
      <c r="K365" s="243"/>
      <c r="L365" s="243"/>
      <c r="M365" s="248"/>
      <c r="N365" s="249"/>
      <c r="O365" s="250"/>
      <c r="P365" s="250"/>
      <c r="Q365" s="250"/>
      <c r="R365" s="250"/>
      <c r="S365" s="250"/>
      <c r="T365" s="250"/>
      <c r="U365" s="250"/>
      <c r="V365" s="250"/>
      <c r="W365" s="250"/>
      <c r="X365" s="251"/>
      <c r="Y365" s="13"/>
      <c r="Z365" s="13"/>
      <c r="AA365" s="13"/>
      <c r="AB365" s="13"/>
      <c r="AC365" s="13"/>
      <c r="AD365" s="13"/>
      <c r="AE365" s="13"/>
      <c r="AT365" s="252" t="s">
        <v>157</v>
      </c>
      <c r="AU365" s="252" t="s">
        <v>87</v>
      </c>
      <c r="AV365" s="13" t="s">
        <v>87</v>
      </c>
      <c r="AW365" s="13" t="s">
        <v>5</v>
      </c>
      <c r="AX365" s="13" t="s">
        <v>85</v>
      </c>
      <c r="AY365" s="252" t="s">
        <v>144</v>
      </c>
    </row>
    <row r="366" s="12" customFormat="1" ht="22.8" customHeight="1">
      <c r="A366" s="12"/>
      <c r="B366" s="204"/>
      <c r="C366" s="205"/>
      <c r="D366" s="206" t="s">
        <v>76</v>
      </c>
      <c r="E366" s="219" t="s">
        <v>557</v>
      </c>
      <c r="F366" s="219" t="s">
        <v>558</v>
      </c>
      <c r="G366" s="205"/>
      <c r="H366" s="205"/>
      <c r="I366" s="208"/>
      <c r="J366" s="208"/>
      <c r="K366" s="220">
        <f>BK366</f>
        <v>0</v>
      </c>
      <c r="L366" s="205"/>
      <c r="M366" s="210"/>
      <c r="N366" s="211"/>
      <c r="O366" s="212"/>
      <c r="P366" s="212"/>
      <c r="Q366" s="213">
        <f>SUM(Q367:Q387)</f>
        <v>0</v>
      </c>
      <c r="R366" s="213">
        <f>SUM(R367:R387)</f>
        <v>0</v>
      </c>
      <c r="S366" s="212"/>
      <c r="T366" s="214">
        <f>SUM(T367:T387)</f>
        <v>0</v>
      </c>
      <c r="U366" s="212"/>
      <c r="V366" s="214">
        <f>SUM(V367:V387)</f>
        <v>0</v>
      </c>
      <c r="W366" s="212"/>
      <c r="X366" s="215">
        <f>SUM(X367:X387)</f>
        <v>0</v>
      </c>
      <c r="Y366" s="12"/>
      <c r="Z366" s="12"/>
      <c r="AA366" s="12"/>
      <c r="AB366" s="12"/>
      <c r="AC366" s="12"/>
      <c r="AD366" s="12"/>
      <c r="AE366" s="12"/>
      <c r="AR366" s="216" t="s">
        <v>85</v>
      </c>
      <c r="AT366" s="217" t="s">
        <v>76</v>
      </c>
      <c r="AU366" s="217" t="s">
        <v>85</v>
      </c>
      <c r="AY366" s="216" t="s">
        <v>144</v>
      </c>
      <c r="BK366" s="218">
        <f>SUM(BK367:BK387)</f>
        <v>0</v>
      </c>
    </row>
    <row r="367" s="2" customFormat="1" ht="33" customHeight="1">
      <c r="A367" s="38"/>
      <c r="B367" s="39"/>
      <c r="C367" s="221" t="s">
        <v>496</v>
      </c>
      <c r="D367" s="221" t="s">
        <v>146</v>
      </c>
      <c r="E367" s="222" t="s">
        <v>560</v>
      </c>
      <c r="F367" s="223" t="s">
        <v>561</v>
      </c>
      <c r="G367" s="224" t="s">
        <v>286</v>
      </c>
      <c r="H367" s="225">
        <v>30</v>
      </c>
      <c r="I367" s="226"/>
      <c r="J367" s="226"/>
      <c r="K367" s="227">
        <f>ROUND(P367*H367,2)</f>
        <v>0</v>
      </c>
      <c r="L367" s="223" t="s">
        <v>150</v>
      </c>
      <c r="M367" s="44"/>
      <c r="N367" s="228" t="s">
        <v>1</v>
      </c>
      <c r="O367" s="229" t="s">
        <v>40</v>
      </c>
      <c r="P367" s="230">
        <f>I367+J367</f>
        <v>0</v>
      </c>
      <c r="Q367" s="230">
        <f>ROUND(I367*H367,2)</f>
        <v>0</v>
      </c>
      <c r="R367" s="230">
        <f>ROUND(J367*H367,2)</f>
        <v>0</v>
      </c>
      <c r="S367" s="91"/>
      <c r="T367" s="231">
        <f>S367*H367</f>
        <v>0</v>
      </c>
      <c r="U367" s="231">
        <v>0</v>
      </c>
      <c r="V367" s="231">
        <f>U367*H367</f>
        <v>0</v>
      </c>
      <c r="W367" s="231">
        <v>0</v>
      </c>
      <c r="X367" s="232">
        <f>W367*H367</f>
        <v>0</v>
      </c>
      <c r="Y367" s="38"/>
      <c r="Z367" s="38"/>
      <c r="AA367" s="38"/>
      <c r="AB367" s="38"/>
      <c r="AC367" s="38"/>
      <c r="AD367" s="38"/>
      <c r="AE367" s="38"/>
      <c r="AR367" s="233" t="s">
        <v>151</v>
      </c>
      <c r="AT367" s="233" t="s">
        <v>146</v>
      </c>
      <c r="AU367" s="233" t="s">
        <v>87</v>
      </c>
      <c r="AY367" s="17" t="s">
        <v>144</v>
      </c>
      <c r="BE367" s="234">
        <f>IF(O367="základní",K367,0)</f>
        <v>0</v>
      </c>
      <c r="BF367" s="234">
        <f>IF(O367="snížená",K367,0)</f>
        <v>0</v>
      </c>
      <c r="BG367" s="234">
        <f>IF(O367="zákl. přenesená",K367,0)</f>
        <v>0</v>
      </c>
      <c r="BH367" s="234">
        <f>IF(O367="sníž. přenesená",K367,0)</f>
        <v>0</v>
      </c>
      <c r="BI367" s="234">
        <f>IF(O367="nulová",K367,0)</f>
        <v>0</v>
      </c>
      <c r="BJ367" s="17" t="s">
        <v>85</v>
      </c>
      <c r="BK367" s="234">
        <f>ROUND(P367*H367,2)</f>
        <v>0</v>
      </c>
      <c r="BL367" s="17" t="s">
        <v>151</v>
      </c>
      <c r="BM367" s="233" t="s">
        <v>976</v>
      </c>
    </row>
    <row r="368" s="2" customFormat="1">
      <c r="A368" s="38"/>
      <c r="B368" s="39"/>
      <c r="C368" s="40"/>
      <c r="D368" s="235" t="s">
        <v>153</v>
      </c>
      <c r="E368" s="40"/>
      <c r="F368" s="236" t="s">
        <v>561</v>
      </c>
      <c r="G368" s="40"/>
      <c r="H368" s="40"/>
      <c r="I368" s="237"/>
      <c r="J368" s="237"/>
      <c r="K368" s="40"/>
      <c r="L368" s="40"/>
      <c r="M368" s="44"/>
      <c r="N368" s="238"/>
      <c r="O368" s="239"/>
      <c r="P368" s="91"/>
      <c r="Q368" s="91"/>
      <c r="R368" s="91"/>
      <c r="S368" s="91"/>
      <c r="T368" s="91"/>
      <c r="U368" s="91"/>
      <c r="V368" s="91"/>
      <c r="W368" s="91"/>
      <c r="X368" s="92"/>
      <c r="Y368" s="38"/>
      <c r="Z368" s="38"/>
      <c r="AA368" s="38"/>
      <c r="AB368" s="38"/>
      <c r="AC368" s="38"/>
      <c r="AD368" s="38"/>
      <c r="AE368" s="38"/>
      <c r="AT368" s="17" t="s">
        <v>153</v>
      </c>
      <c r="AU368" s="17" t="s">
        <v>87</v>
      </c>
    </row>
    <row r="369" s="2" customFormat="1">
      <c r="A369" s="38"/>
      <c r="B369" s="39"/>
      <c r="C369" s="40"/>
      <c r="D369" s="240" t="s">
        <v>155</v>
      </c>
      <c r="E369" s="40"/>
      <c r="F369" s="241" t="s">
        <v>563</v>
      </c>
      <c r="G369" s="40"/>
      <c r="H369" s="40"/>
      <c r="I369" s="237"/>
      <c r="J369" s="237"/>
      <c r="K369" s="40"/>
      <c r="L369" s="40"/>
      <c r="M369" s="44"/>
      <c r="N369" s="238"/>
      <c r="O369" s="239"/>
      <c r="P369" s="91"/>
      <c r="Q369" s="91"/>
      <c r="R369" s="91"/>
      <c r="S369" s="91"/>
      <c r="T369" s="91"/>
      <c r="U369" s="91"/>
      <c r="V369" s="91"/>
      <c r="W369" s="91"/>
      <c r="X369" s="92"/>
      <c r="Y369" s="38"/>
      <c r="Z369" s="38"/>
      <c r="AA369" s="38"/>
      <c r="AB369" s="38"/>
      <c r="AC369" s="38"/>
      <c r="AD369" s="38"/>
      <c r="AE369" s="38"/>
      <c r="AT369" s="17" t="s">
        <v>155</v>
      </c>
      <c r="AU369" s="17" t="s">
        <v>87</v>
      </c>
    </row>
    <row r="370" s="2" customFormat="1">
      <c r="A370" s="38"/>
      <c r="B370" s="39"/>
      <c r="C370" s="221" t="s">
        <v>502</v>
      </c>
      <c r="D370" s="221" t="s">
        <v>146</v>
      </c>
      <c r="E370" s="222" t="s">
        <v>565</v>
      </c>
      <c r="F370" s="223" t="s">
        <v>566</v>
      </c>
      <c r="G370" s="224" t="s">
        <v>286</v>
      </c>
      <c r="H370" s="225">
        <v>600</v>
      </c>
      <c r="I370" s="226"/>
      <c r="J370" s="226"/>
      <c r="K370" s="227">
        <f>ROUND(P370*H370,2)</f>
        <v>0</v>
      </c>
      <c r="L370" s="223" t="s">
        <v>150</v>
      </c>
      <c r="M370" s="44"/>
      <c r="N370" s="228" t="s">
        <v>1</v>
      </c>
      <c r="O370" s="229" t="s">
        <v>40</v>
      </c>
      <c r="P370" s="230">
        <f>I370+J370</f>
        <v>0</v>
      </c>
      <c r="Q370" s="230">
        <f>ROUND(I370*H370,2)</f>
        <v>0</v>
      </c>
      <c r="R370" s="230">
        <f>ROUND(J370*H370,2)</f>
        <v>0</v>
      </c>
      <c r="S370" s="91"/>
      <c r="T370" s="231">
        <f>S370*H370</f>
        <v>0</v>
      </c>
      <c r="U370" s="231">
        <v>0</v>
      </c>
      <c r="V370" s="231">
        <f>U370*H370</f>
        <v>0</v>
      </c>
      <c r="W370" s="231">
        <v>0</v>
      </c>
      <c r="X370" s="232">
        <f>W370*H370</f>
        <v>0</v>
      </c>
      <c r="Y370" s="38"/>
      <c r="Z370" s="38"/>
      <c r="AA370" s="38"/>
      <c r="AB370" s="38"/>
      <c r="AC370" s="38"/>
      <c r="AD370" s="38"/>
      <c r="AE370" s="38"/>
      <c r="AR370" s="233" t="s">
        <v>151</v>
      </c>
      <c r="AT370" s="233" t="s">
        <v>146</v>
      </c>
      <c r="AU370" s="233" t="s">
        <v>87</v>
      </c>
      <c r="AY370" s="17" t="s">
        <v>144</v>
      </c>
      <c r="BE370" s="234">
        <f>IF(O370="základní",K370,0)</f>
        <v>0</v>
      </c>
      <c r="BF370" s="234">
        <f>IF(O370="snížená",K370,0)</f>
        <v>0</v>
      </c>
      <c r="BG370" s="234">
        <f>IF(O370="zákl. přenesená",K370,0)</f>
        <v>0</v>
      </c>
      <c r="BH370" s="234">
        <f>IF(O370="sníž. přenesená",K370,0)</f>
        <v>0</v>
      </c>
      <c r="BI370" s="234">
        <f>IF(O370="nulová",K370,0)</f>
        <v>0</v>
      </c>
      <c r="BJ370" s="17" t="s">
        <v>85</v>
      </c>
      <c r="BK370" s="234">
        <f>ROUND(P370*H370,2)</f>
        <v>0</v>
      </c>
      <c r="BL370" s="17" t="s">
        <v>151</v>
      </c>
      <c r="BM370" s="233" t="s">
        <v>977</v>
      </c>
    </row>
    <row r="371" s="2" customFormat="1">
      <c r="A371" s="38"/>
      <c r="B371" s="39"/>
      <c r="C371" s="40"/>
      <c r="D371" s="235" t="s">
        <v>153</v>
      </c>
      <c r="E371" s="40"/>
      <c r="F371" s="236" t="s">
        <v>566</v>
      </c>
      <c r="G371" s="40"/>
      <c r="H371" s="40"/>
      <c r="I371" s="237"/>
      <c r="J371" s="237"/>
      <c r="K371" s="40"/>
      <c r="L371" s="40"/>
      <c r="M371" s="44"/>
      <c r="N371" s="238"/>
      <c r="O371" s="239"/>
      <c r="P371" s="91"/>
      <c r="Q371" s="91"/>
      <c r="R371" s="91"/>
      <c r="S371" s="91"/>
      <c r="T371" s="91"/>
      <c r="U371" s="91"/>
      <c r="V371" s="91"/>
      <c r="W371" s="91"/>
      <c r="X371" s="92"/>
      <c r="Y371" s="38"/>
      <c r="Z371" s="38"/>
      <c r="AA371" s="38"/>
      <c r="AB371" s="38"/>
      <c r="AC371" s="38"/>
      <c r="AD371" s="38"/>
      <c r="AE371" s="38"/>
      <c r="AT371" s="17" t="s">
        <v>153</v>
      </c>
      <c r="AU371" s="17" t="s">
        <v>87</v>
      </c>
    </row>
    <row r="372" s="2" customFormat="1">
      <c r="A372" s="38"/>
      <c r="B372" s="39"/>
      <c r="C372" s="40"/>
      <c r="D372" s="240" t="s">
        <v>155</v>
      </c>
      <c r="E372" s="40"/>
      <c r="F372" s="241" t="s">
        <v>568</v>
      </c>
      <c r="G372" s="40"/>
      <c r="H372" s="40"/>
      <c r="I372" s="237"/>
      <c r="J372" s="237"/>
      <c r="K372" s="40"/>
      <c r="L372" s="40"/>
      <c r="M372" s="44"/>
      <c r="N372" s="238"/>
      <c r="O372" s="239"/>
      <c r="P372" s="91"/>
      <c r="Q372" s="91"/>
      <c r="R372" s="91"/>
      <c r="S372" s="91"/>
      <c r="T372" s="91"/>
      <c r="U372" s="91"/>
      <c r="V372" s="91"/>
      <c r="W372" s="91"/>
      <c r="X372" s="92"/>
      <c r="Y372" s="38"/>
      <c r="Z372" s="38"/>
      <c r="AA372" s="38"/>
      <c r="AB372" s="38"/>
      <c r="AC372" s="38"/>
      <c r="AD372" s="38"/>
      <c r="AE372" s="38"/>
      <c r="AT372" s="17" t="s">
        <v>155</v>
      </c>
      <c r="AU372" s="17" t="s">
        <v>87</v>
      </c>
    </row>
    <row r="373" s="13" customFormat="1">
      <c r="A373" s="13"/>
      <c r="B373" s="242"/>
      <c r="C373" s="243"/>
      <c r="D373" s="235" t="s">
        <v>157</v>
      </c>
      <c r="E373" s="244" t="s">
        <v>1</v>
      </c>
      <c r="F373" s="245" t="s">
        <v>978</v>
      </c>
      <c r="G373" s="243"/>
      <c r="H373" s="246">
        <v>600</v>
      </c>
      <c r="I373" s="247"/>
      <c r="J373" s="247"/>
      <c r="K373" s="243"/>
      <c r="L373" s="243"/>
      <c r="M373" s="248"/>
      <c r="N373" s="249"/>
      <c r="O373" s="250"/>
      <c r="P373" s="250"/>
      <c r="Q373" s="250"/>
      <c r="R373" s="250"/>
      <c r="S373" s="250"/>
      <c r="T373" s="250"/>
      <c r="U373" s="250"/>
      <c r="V373" s="250"/>
      <c r="W373" s="250"/>
      <c r="X373" s="251"/>
      <c r="Y373" s="13"/>
      <c r="Z373" s="13"/>
      <c r="AA373" s="13"/>
      <c r="AB373" s="13"/>
      <c r="AC373" s="13"/>
      <c r="AD373" s="13"/>
      <c r="AE373" s="13"/>
      <c r="AT373" s="252" t="s">
        <v>157</v>
      </c>
      <c r="AU373" s="252" t="s">
        <v>87</v>
      </c>
      <c r="AV373" s="13" t="s">
        <v>87</v>
      </c>
      <c r="AW373" s="13" t="s">
        <v>5</v>
      </c>
      <c r="AX373" s="13" t="s">
        <v>77</v>
      </c>
      <c r="AY373" s="252" t="s">
        <v>144</v>
      </c>
    </row>
    <row r="374" s="14" customFormat="1">
      <c r="A374" s="14"/>
      <c r="B374" s="253"/>
      <c r="C374" s="254"/>
      <c r="D374" s="235" t="s">
        <v>157</v>
      </c>
      <c r="E374" s="255" t="s">
        <v>1</v>
      </c>
      <c r="F374" s="256" t="s">
        <v>159</v>
      </c>
      <c r="G374" s="254"/>
      <c r="H374" s="257">
        <v>600</v>
      </c>
      <c r="I374" s="258"/>
      <c r="J374" s="258"/>
      <c r="K374" s="254"/>
      <c r="L374" s="254"/>
      <c r="M374" s="259"/>
      <c r="N374" s="260"/>
      <c r="O374" s="261"/>
      <c r="P374" s="261"/>
      <c r="Q374" s="261"/>
      <c r="R374" s="261"/>
      <c r="S374" s="261"/>
      <c r="T374" s="261"/>
      <c r="U374" s="261"/>
      <c r="V374" s="261"/>
      <c r="W374" s="261"/>
      <c r="X374" s="262"/>
      <c r="Y374" s="14"/>
      <c r="Z374" s="14"/>
      <c r="AA374" s="14"/>
      <c r="AB374" s="14"/>
      <c r="AC374" s="14"/>
      <c r="AD374" s="14"/>
      <c r="AE374" s="14"/>
      <c r="AT374" s="263" t="s">
        <v>157</v>
      </c>
      <c r="AU374" s="263" t="s">
        <v>87</v>
      </c>
      <c r="AV374" s="14" t="s">
        <v>151</v>
      </c>
      <c r="AW374" s="14" t="s">
        <v>5</v>
      </c>
      <c r="AX374" s="14" t="s">
        <v>85</v>
      </c>
      <c r="AY374" s="263" t="s">
        <v>144</v>
      </c>
    </row>
    <row r="375" s="2" customFormat="1" ht="24.15" customHeight="1">
      <c r="A375" s="38"/>
      <c r="B375" s="39"/>
      <c r="C375" s="221" t="s">
        <v>507</v>
      </c>
      <c r="D375" s="221" t="s">
        <v>146</v>
      </c>
      <c r="E375" s="222" t="s">
        <v>571</v>
      </c>
      <c r="F375" s="223" t="s">
        <v>572</v>
      </c>
      <c r="G375" s="224" t="s">
        <v>286</v>
      </c>
      <c r="H375" s="225">
        <v>30</v>
      </c>
      <c r="I375" s="226"/>
      <c r="J375" s="226"/>
      <c r="K375" s="227">
        <f>ROUND(P375*H375,2)</f>
        <v>0</v>
      </c>
      <c r="L375" s="223" t="s">
        <v>150</v>
      </c>
      <c r="M375" s="44"/>
      <c r="N375" s="228" t="s">
        <v>1</v>
      </c>
      <c r="O375" s="229" t="s">
        <v>40</v>
      </c>
      <c r="P375" s="230">
        <f>I375+J375</f>
        <v>0</v>
      </c>
      <c r="Q375" s="230">
        <f>ROUND(I375*H375,2)</f>
        <v>0</v>
      </c>
      <c r="R375" s="230">
        <f>ROUND(J375*H375,2)</f>
        <v>0</v>
      </c>
      <c r="S375" s="91"/>
      <c r="T375" s="231">
        <f>S375*H375</f>
        <v>0</v>
      </c>
      <c r="U375" s="231">
        <v>0</v>
      </c>
      <c r="V375" s="231">
        <f>U375*H375</f>
        <v>0</v>
      </c>
      <c r="W375" s="231">
        <v>0</v>
      </c>
      <c r="X375" s="232">
        <f>W375*H375</f>
        <v>0</v>
      </c>
      <c r="Y375" s="38"/>
      <c r="Z375" s="38"/>
      <c r="AA375" s="38"/>
      <c r="AB375" s="38"/>
      <c r="AC375" s="38"/>
      <c r="AD375" s="38"/>
      <c r="AE375" s="38"/>
      <c r="AR375" s="233" t="s">
        <v>151</v>
      </c>
      <c r="AT375" s="233" t="s">
        <v>146</v>
      </c>
      <c r="AU375" s="233" t="s">
        <v>87</v>
      </c>
      <c r="AY375" s="17" t="s">
        <v>144</v>
      </c>
      <c r="BE375" s="234">
        <f>IF(O375="základní",K375,0)</f>
        <v>0</v>
      </c>
      <c r="BF375" s="234">
        <f>IF(O375="snížená",K375,0)</f>
        <v>0</v>
      </c>
      <c r="BG375" s="234">
        <f>IF(O375="zákl. přenesená",K375,0)</f>
        <v>0</v>
      </c>
      <c r="BH375" s="234">
        <f>IF(O375="sníž. přenesená",K375,0)</f>
        <v>0</v>
      </c>
      <c r="BI375" s="234">
        <f>IF(O375="nulová",K375,0)</f>
        <v>0</v>
      </c>
      <c r="BJ375" s="17" t="s">
        <v>85</v>
      </c>
      <c r="BK375" s="234">
        <f>ROUND(P375*H375,2)</f>
        <v>0</v>
      </c>
      <c r="BL375" s="17" t="s">
        <v>151</v>
      </c>
      <c r="BM375" s="233" t="s">
        <v>979</v>
      </c>
    </row>
    <row r="376" s="2" customFormat="1">
      <c r="A376" s="38"/>
      <c r="B376" s="39"/>
      <c r="C376" s="40"/>
      <c r="D376" s="235" t="s">
        <v>153</v>
      </c>
      <c r="E376" s="40"/>
      <c r="F376" s="236" t="s">
        <v>572</v>
      </c>
      <c r="G376" s="40"/>
      <c r="H376" s="40"/>
      <c r="I376" s="237"/>
      <c r="J376" s="237"/>
      <c r="K376" s="40"/>
      <c r="L376" s="40"/>
      <c r="M376" s="44"/>
      <c r="N376" s="238"/>
      <c r="O376" s="239"/>
      <c r="P376" s="91"/>
      <c r="Q376" s="91"/>
      <c r="R376" s="91"/>
      <c r="S376" s="91"/>
      <c r="T376" s="91"/>
      <c r="U376" s="91"/>
      <c r="V376" s="91"/>
      <c r="W376" s="91"/>
      <c r="X376" s="92"/>
      <c r="Y376" s="38"/>
      <c r="Z376" s="38"/>
      <c r="AA376" s="38"/>
      <c r="AB376" s="38"/>
      <c r="AC376" s="38"/>
      <c r="AD376" s="38"/>
      <c r="AE376" s="38"/>
      <c r="AT376" s="17" t="s">
        <v>153</v>
      </c>
      <c r="AU376" s="17" t="s">
        <v>87</v>
      </c>
    </row>
    <row r="377" s="2" customFormat="1">
      <c r="A377" s="38"/>
      <c r="B377" s="39"/>
      <c r="C377" s="40"/>
      <c r="D377" s="240" t="s">
        <v>155</v>
      </c>
      <c r="E377" s="40"/>
      <c r="F377" s="241" t="s">
        <v>574</v>
      </c>
      <c r="G377" s="40"/>
      <c r="H377" s="40"/>
      <c r="I377" s="237"/>
      <c r="J377" s="237"/>
      <c r="K377" s="40"/>
      <c r="L377" s="40"/>
      <c r="M377" s="44"/>
      <c r="N377" s="238"/>
      <c r="O377" s="239"/>
      <c r="P377" s="91"/>
      <c r="Q377" s="91"/>
      <c r="R377" s="91"/>
      <c r="S377" s="91"/>
      <c r="T377" s="91"/>
      <c r="U377" s="91"/>
      <c r="V377" s="91"/>
      <c r="W377" s="91"/>
      <c r="X377" s="92"/>
      <c r="Y377" s="38"/>
      <c r="Z377" s="38"/>
      <c r="AA377" s="38"/>
      <c r="AB377" s="38"/>
      <c r="AC377" s="38"/>
      <c r="AD377" s="38"/>
      <c r="AE377" s="38"/>
      <c r="AT377" s="17" t="s">
        <v>155</v>
      </c>
      <c r="AU377" s="17" t="s">
        <v>87</v>
      </c>
    </row>
    <row r="378" s="2" customFormat="1" ht="24.15" customHeight="1">
      <c r="A378" s="38"/>
      <c r="B378" s="39"/>
      <c r="C378" s="221" t="s">
        <v>511</v>
      </c>
      <c r="D378" s="221" t="s">
        <v>146</v>
      </c>
      <c r="E378" s="222" t="s">
        <v>576</v>
      </c>
      <c r="F378" s="223" t="s">
        <v>285</v>
      </c>
      <c r="G378" s="224" t="s">
        <v>286</v>
      </c>
      <c r="H378" s="225">
        <v>22.989999999999998</v>
      </c>
      <c r="I378" s="226"/>
      <c r="J378" s="226"/>
      <c r="K378" s="227">
        <f>ROUND(P378*H378,2)</f>
        <v>0</v>
      </c>
      <c r="L378" s="223" t="s">
        <v>150</v>
      </c>
      <c r="M378" s="44"/>
      <c r="N378" s="228" t="s">
        <v>1</v>
      </c>
      <c r="O378" s="229" t="s">
        <v>40</v>
      </c>
      <c r="P378" s="230">
        <f>I378+J378</f>
        <v>0</v>
      </c>
      <c r="Q378" s="230">
        <f>ROUND(I378*H378,2)</f>
        <v>0</v>
      </c>
      <c r="R378" s="230">
        <f>ROUND(J378*H378,2)</f>
        <v>0</v>
      </c>
      <c r="S378" s="91"/>
      <c r="T378" s="231">
        <f>S378*H378</f>
        <v>0</v>
      </c>
      <c r="U378" s="231">
        <v>0</v>
      </c>
      <c r="V378" s="231">
        <f>U378*H378</f>
        <v>0</v>
      </c>
      <c r="W378" s="231">
        <v>0</v>
      </c>
      <c r="X378" s="232">
        <f>W378*H378</f>
        <v>0</v>
      </c>
      <c r="Y378" s="38"/>
      <c r="Z378" s="38"/>
      <c r="AA378" s="38"/>
      <c r="AB378" s="38"/>
      <c r="AC378" s="38"/>
      <c r="AD378" s="38"/>
      <c r="AE378" s="38"/>
      <c r="AR378" s="233" t="s">
        <v>151</v>
      </c>
      <c r="AT378" s="233" t="s">
        <v>146</v>
      </c>
      <c r="AU378" s="233" t="s">
        <v>87</v>
      </c>
      <c r="AY378" s="17" t="s">
        <v>144</v>
      </c>
      <c r="BE378" s="234">
        <f>IF(O378="základní",K378,0)</f>
        <v>0</v>
      </c>
      <c r="BF378" s="234">
        <f>IF(O378="snížená",K378,0)</f>
        <v>0</v>
      </c>
      <c r="BG378" s="234">
        <f>IF(O378="zákl. přenesená",K378,0)</f>
        <v>0</v>
      </c>
      <c r="BH378" s="234">
        <f>IF(O378="sníž. přenesená",K378,0)</f>
        <v>0</v>
      </c>
      <c r="BI378" s="234">
        <f>IF(O378="nulová",K378,0)</f>
        <v>0</v>
      </c>
      <c r="BJ378" s="17" t="s">
        <v>85</v>
      </c>
      <c r="BK378" s="234">
        <f>ROUND(P378*H378,2)</f>
        <v>0</v>
      </c>
      <c r="BL378" s="17" t="s">
        <v>151</v>
      </c>
      <c r="BM378" s="233" t="s">
        <v>980</v>
      </c>
    </row>
    <row r="379" s="2" customFormat="1">
      <c r="A379" s="38"/>
      <c r="B379" s="39"/>
      <c r="C379" s="40"/>
      <c r="D379" s="235" t="s">
        <v>153</v>
      </c>
      <c r="E379" s="40"/>
      <c r="F379" s="236" t="s">
        <v>288</v>
      </c>
      <c r="G379" s="40"/>
      <c r="H379" s="40"/>
      <c r="I379" s="237"/>
      <c r="J379" s="237"/>
      <c r="K379" s="40"/>
      <c r="L379" s="40"/>
      <c r="M379" s="44"/>
      <c r="N379" s="238"/>
      <c r="O379" s="239"/>
      <c r="P379" s="91"/>
      <c r="Q379" s="91"/>
      <c r="R379" s="91"/>
      <c r="S379" s="91"/>
      <c r="T379" s="91"/>
      <c r="U379" s="91"/>
      <c r="V379" s="91"/>
      <c r="W379" s="91"/>
      <c r="X379" s="92"/>
      <c r="Y379" s="38"/>
      <c r="Z379" s="38"/>
      <c r="AA379" s="38"/>
      <c r="AB379" s="38"/>
      <c r="AC379" s="38"/>
      <c r="AD379" s="38"/>
      <c r="AE379" s="38"/>
      <c r="AT379" s="17" t="s">
        <v>153</v>
      </c>
      <c r="AU379" s="17" t="s">
        <v>87</v>
      </c>
    </row>
    <row r="380" s="2" customFormat="1">
      <c r="A380" s="38"/>
      <c r="B380" s="39"/>
      <c r="C380" s="40"/>
      <c r="D380" s="240" t="s">
        <v>155</v>
      </c>
      <c r="E380" s="40"/>
      <c r="F380" s="241" t="s">
        <v>578</v>
      </c>
      <c r="G380" s="40"/>
      <c r="H380" s="40"/>
      <c r="I380" s="237"/>
      <c r="J380" s="237"/>
      <c r="K380" s="40"/>
      <c r="L380" s="40"/>
      <c r="M380" s="44"/>
      <c r="N380" s="238"/>
      <c r="O380" s="239"/>
      <c r="P380" s="91"/>
      <c r="Q380" s="91"/>
      <c r="R380" s="91"/>
      <c r="S380" s="91"/>
      <c r="T380" s="91"/>
      <c r="U380" s="91"/>
      <c r="V380" s="91"/>
      <c r="W380" s="91"/>
      <c r="X380" s="92"/>
      <c r="Y380" s="38"/>
      <c r="Z380" s="38"/>
      <c r="AA380" s="38"/>
      <c r="AB380" s="38"/>
      <c r="AC380" s="38"/>
      <c r="AD380" s="38"/>
      <c r="AE380" s="38"/>
      <c r="AT380" s="17" t="s">
        <v>155</v>
      </c>
      <c r="AU380" s="17" t="s">
        <v>87</v>
      </c>
    </row>
    <row r="381" s="13" customFormat="1">
      <c r="A381" s="13"/>
      <c r="B381" s="242"/>
      <c r="C381" s="243"/>
      <c r="D381" s="235" t="s">
        <v>157</v>
      </c>
      <c r="E381" s="244" t="s">
        <v>1</v>
      </c>
      <c r="F381" s="245" t="s">
        <v>981</v>
      </c>
      <c r="G381" s="243"/>
      <c r="H381" s="246">
        <v>22.989999999999998</v>
      </c>
      <c r="I381" s="247"/>
      <c r="J381" s="247"/>
      <c r="K381" s="243"/>
      <c r="L381" s="243"/>
      <c r="M381" s="248"/>
      <c r="N381" s="249"/>
      <c r="O381" s="250"/>
      <c r="P381" s="250"/>
      <c r="Q381" s="250"/>
      <c r="R381" s="250"/>
      <c r="S381" s="250"/>
      <c r="T381" s="250"/>
      <c r="U381" s="250"/>
      <c r="V381" s="250"/>
      <c r="W381" s="250"/>
      <c r="X381" s="251"/>
      <c r="Y381" s="13"/>
      <c r="Z381" s="13"/>
      <c r="AA381" s="13"/>
      <c r="AB381" s="13"/>
      <c r="AC381" s="13"/>
      <c r="AD381" s="13"/>
      <c r="AE381" s="13"/>
      <c r="AT381" s="252" t="s">
        <v>157</v>
      </c>
      <c r="AU381" s="252" t="s">
        <v>87</v>
      </c>
      <c r="AV381" s="13" t="s">
        <v>87</v>
      </c>
      <c r="AW381" s="13" t="s">
        <v>5</v>
      </c>
      <c r="AX381" s="13" t="s">
        <v>77</v>
      </c>
      <c r="AY381" s="252" t="s">
        <v>144</v>
      </c>
    </row>
    <row r="382" s="14" customFormat="1">
      <c r="A382" s="14"/>
      <c r="B382" s="253"/>
      <c r="C382" s="254"/>
      <c r="D382" s="235" t="s">
        <v>157</v>
      </c>
      <c r="E382" s="255" t="s">
        <v>1</v>
      </c>
      <c r="F382" s="256" t="s">
        <v>159</v>
      </c>
      <c r="G382" s="254"/>
      <c r="H382" s="257">
        <v>22.989999999999998</v>
      </c>
      <c r="I382" s="258"/>
      <c r="J382" s="258"/>
      <c r="K382" s="254"/>
      <c r="L382" s="254"/>
      <c r="M382" s="259"/>
      <c r="N382" s="260"/>
      <c r="O382" s="261"/>
      <c r="P382" s="261"/>
      <c r="Q382" s="261"/>
      <c r="R382" s="261"/>
      <c r="S382" s="261"/>
      <c r="T382" s="261"/>
      <c r="U382" s="261"/>
      <c r="V382" s="261"/>
      <c r="W382" s="261"/>
      <c r="X382" s="262"/>
      <c r="Y382" s="14"/>
      <c r="Z382" s="14"/>
      <c r="AA382" s="14"/>
      <c r="AB382" s="14"/>
      <c r="AC382" s="14"/>
      <c r="AD382" s="14"/>
      <c r="AE382" s="14"/>
      <c r="AT382" s="263" t="s">
        <v>157</v>
      </c>
      <c r="AU382" s="263" t="s">
        <v>87</v>
      </c>
      <c r="AV382" s="14" t="s">
        <v>151</v>
      </c>
      <c r="AW382" s="14" t="s">
        <v>5</v>
      </c>
      <c r="AX382" s="14" t="s">
        <v>85</v>
      </c>
      <c r="AY382" s="263" t="s">
        <v>144</v>
      </c>
    </row>
    <row r="383" s="2" customFormat="1" ht="37.8" customHeight="1">
      <c r="A383" s="38"/>
      <c r="B383" s="39"/>
      <c r="C383" s="221" t="s">
        <v>517</v>
      </c>
      <c r="D383" s="221" t="s">
        <v>146</v>
      </c>
      <c r="E383" s="222" t="s">
        <v>581</v>
      </c>
      <c r="F383" s="223" t="s">
        <v>582</v>
      </c>
      <c r="G383" s="224" t="s">
        <v>286</v>
      </c>
      <c r="H383" s="225">
        <v>11</v>
      </c>
      <c r="I383" s="226"/>
      <c r="J383" s="226"/>
      <c r="K383" s="227">
        <f>ROUND(P383*H383,2)</f>
        <v>0</v>
      </c>
      <c r="L383" s="223" t="s">
        <v>150</v>
      </c>
      <c r="M383" s="44"/>
      <c r="N383" s="228" t="s">
        <v>1</v>
      </c>
      <c r="O383" s="229" t="s">
        <v>40</v>
      </c>
      <c r="P383" s="230">
        <f>I383+J383</f>
        <v>0</v>
      </c>
      <c r="Q383" s="230">
        <f>ROUND(I383*H383,2)</f>
        <v>0</v>
      </c>
      <c r="R383" s="230">
        <f>ROUND(J383*H383,2)</f>
        <v>0</v>
      </c>
      <c r="S383" s="91"/>
      <c r="T383" s="231">
        <f>S383*H383</f>
        <v>0</v>
      </c>
      <c r="U383" s="231">
        <v>0</v>
      </c>
      <c r="V383" s="231">
        <f>U383*H383</f>
        <v>0</v>
      </c>
      <c r="W383" s="231">
        <v>0</v>
      </c>
      <c r="X383" s="232">
        <f>W383*H383</f>
        <v>0</v>
      </c>
      <c r="Y383" s="38"/>
      <c r="Z383" s="38"/>
      <c r="AA383" s="38"/>
      <c r="AB383" s="38"/>
      <c r="AC383" s="38"/>
      <c r="AD383" s="38"/>
      <c r="AE383" s="38"/>
      <c r="AR383" s="233" t="s">
        <v>151</v>
      </c>
      <c r="AT383" s="233" t="s">
        <v>146</v>
      </c>
      <c r="AU383" s="233" t="s">
        <v>87</v>
      </c>
      <c r="AY383" s="17" t="s">
        <v>144</v>
      </c>
      <c r="BE383" s="234">
        <f>IF(O383="základní",K383,0)</f>
        <v>0</v>
      </c>
      <c r="BF383" s="234">
        <f>IF(O383="snížená",K383,0)</f>
        <v>0</v>
      </c>
      <c r="BG383" s="234">
        <f>IF(O383="zákl. přenesená",K383,0)</f>
        <v>0</v>
      </c>
      <c r="BH383" s="234">
        <f>IF(O383="sníž. přenesená",K383,0)</f>
        <v>0</v>
      </c>
      <c r="BI383" s="234">
        <f>IF(O383="nulová",K383,0)</f>
        <v>0</v>
      </c>
      <c r="BJ383" s="17" t="s">
        <v>85</v>
      </c>
      <c r="BK383" s="234">
        <f>ROUND(P383*H383,2)</f>
        <v>0</v>
      </c>
      <c r="BL383" s="17" t="s">
        <v>151</v>
      </c>
      <c r="BM383" s="233" t="s">
        <v>982</v>
      </c>
    </row>
    <row r="384" s="2" customFormat="1">
      <c r="A384" s="38"/>
      <c r="B384" s="39"/>
      <c r="C384" s="40"/>
      <c r="D384" s="235" t="s">
        <v>153</v>
      </c>
      <c r="E384" s="40"/>
      <c r="F384" s="236" t="s">
        <v>584</v>
      </c>
      <c r="G384" s="40"/>
      <c r="H384" s="40"/>
      <c r="I384" s="237"/>
      <c r="J384" s="237"/>
      <c r="K384" s="40"/>
      <c r="L384" s="40"/>
      <c r="M384" s="44"/>
      <c r="N384" s="238"/>
      <c r="O384" s="239"/>
      <c r="P384" s="91"/>
      <c r="Q384" s="91"/>
      <c r="R384" s="91"/>
      <c r="S384" s="91"/>
      <c r="T384" s="91"/>
      <c r="U384" s="91"/>
      <c r="V384" s="91"/>
      <c r="W384" s="91"/>
      <c r="X384" s="92"/>
      <c r="Y384" s="38"/>
      <c r="Z384" s="38"/>
      <c r="AA384" s="38"/>
      <c r="AB384" s="38"/>
      <c r="AC384" s="38"/>
      <c r="AD384" s="38"/>
      <c r="AE384" s="38"/>
      <c r="AT384" s="17" t="s">
        <v>153</v>
      </c>
      <c r="AU384" s="17" t="s">
        <v>87</v>
      </c>
    </row>
    <row r="385" s="2" customFormat="1">
      <c r="A385" s="38"/>
      <c r="B385" s="39"/>
      <c r="C385" s="40"/>
      <c r="D385" s="240" t="s">
        <v>155</v>
      </c>
      <c r="E385" s="40"/>
      <c r="F385" s="241" t="s">
        <v>585</v>
      </c>
      <c r="G385" s="40"/>
      <c r="H385" s="40"/>
      <c r="I385" s="237"/>
      <c r="J385" s="237"/>
      <c r="K385" s="40"/>
      <c r="L385" s="40"/>
      <c r="M385" s="44"/>
      <c r="N385" s="238"/>
      <c r="O385" s="239"/>
      <c r="P385" s="91"/>
      <c r="Q385" s="91"/>
      <c r="R385" s="91"/>
      <c r="S385" s="91"/>
      <c r="T385" s="91"/>
      <c r="U385" s="91"/>
      <c r="V385" s="91"/>
      <c r="W385" s="91"/>
      <c r="X385" s="92"/>
      <c r="Y385" s="38"/>
      <c r="Z385" s="38"/>
      <c r="AA385" s="38"/>
      <c r="AB385" s="38"/>
      <c r="AC385" s="38"/>
      <c r="AD385" s="38"/>
      <c r="AE385" s="38"/>
      <c r="AT385" s="17" t="s">
        <v>155</v>
      </c>
      <c r="AU385" s="17" t="s">
        <v>87</v>
      </c>
    </row>
    <row r="386" s="13" customFormat="1">
      <c r="A386" s="13"/>
      <c r="B386" s="242"/>
      <c r="C386" s="243"/>
      <c r="D386" s="235" t="s">
        <v>157</v>
      </c>
      <c r="E386" s="244" t="s">
        <v>1</v>
      </c>
      <c r="F386" s="245" t="s">
        <v>983</v>
      </c>
      <c r="G386" s="243"/>
      <c r="H386" s="246">
        <v>11</v>
      </c>
      <c r="I386" s="247"/>
      <c r="J386" s="247"/>
      <c r="K386" s="243"/>
      <c r="L386" s="243"/>
      <c r="M386" s="248"/>
      <c r="N386" s="249"/>
      <c r="O386" s="250"/>
      <c r="P386" s="250"/>
      <c r="Q386" s="250"/>
      <c r="R386" s="250"/>
      <c r="S386" s="250"/>
      <c r="T386" s="250"/>
      <c r="U386" s="250"/>
      <c r="V386" s="250"/>
      <c r="W386" s="250"/>
      <c r="X386" s="251"/>
      <c r="Y386" s="13"/>
      <c r="Z386" s="13"/>
      <c r="AA386" s="13"/>
      <c r="AB386" s="13"/>
      <c r="AC386" s="13"/>
      <c r="AD386" s="13"/>
      <c r="AE386" s="13"/>
      <c r="AT386" s="252" t="s">
        <v>157</v>
      </c>
      <c r="AU386" s="252" t="s">
        <v>87</v>
      </c>
      <c r="AV386" s="13" t="s">
        <v>87</v>
      </c>
      <c r="AW386" s="13" t="s">
        <v>5</v>
      </c>
      <c r="AX386" s="13" t="s">
        <v>77</v>
      </c>
      <c r="AY386" s="252" t="s">
        <v>144</v>
      </c>
    </row>
    <row r="387" s="14" customFormat="1">
      <c r="A387" s="14"/>
      <c r="B387" s="253"/>
      <c r="C387" s="254"/>
      <c r="D387" s="235" t="s">
        <v>157</v>
      </c>
      <c r="E387" s="255" t="s">
        <v>1</v>
      </c>
      <c r="F387" s="256" t="s">
        <v>159</v>
      </c>
      <c r="G387" s="254"/>
      <c r="H387" s="257">
        <v>11</v>
      </c>
      <c r="I387" s="258"/>
      <c r="J387" s="258"/>
      <c r="K387" s="254"/>
      <c r="L387" s="254"/>
      <c r="M387" s="259"/>
      <c r="N387" s="260"/>
      <c r="O387" s="261"/>
      <c r="P387" s="261"/>
      <c r="Q387" s="261"/>
      <c r="R387" s="261"/>
      <c r="S387" s="261"/>
      <c r="T387" s="261"/>
      <c r="U387" s="261"/>
      <c r="V387" s="261"/>
      <c r="W387" s="261"/>
      <c r="X387" s="262"/>
      <c r="Y387" s="14"/>
      <c r="Z387" s="14"/>
      <c r="AA387" s="14"/>
      <c r="AB387" s="14"/>
      <c r="AC387" s="14"/>
      <c r="AD387" s="14"/>
      <c r="AE387" s="14"/>
      <c r="AT387" s="263" t="s">
        <v>157</v>
      </c>
      <c r="AU387" s="263" t="s">
        <v>87</v>
      </c>
      <c r="AV387" s="14" t="s">
        <v>151</v>
      </c>
      <c r="AW387" s="14" t="s">
        <v>5</v>
      </c>
      <c r="AX387" s="14" t="s">
        <v>85</v>
      </c>
      <c r="AY387" s="263" t="s">
        <v>144</v>
      </c>
    </row>
    <row r="388" s="12" customFormat="1" ht="22.8" customHeight="1">
      <c r="A388" s="12"/>
      <c r="B388" s="204"/>
      <c r="C388" s="205"/>
      <c r="D388" s="206" t="s">
        <v>76</v>
      </c>
      <c r="E388" s="219" t="s">
        <v>587</v>
      </c>
      <c r="F388" s="219" t="s">
        <v>588</v>
      </c>
      <c r="G388" s="205"/>
      <c r="H388" s="205"/>
      <c r="I388" s="208"/>
      <c r="J388" s="208"/>
      <c r="K388" s="220">
        <f>BK388</f>
        <v>0</v>
      </c>
      <c r="L388" s="205"/>
      <c r="M388" s="210"/>
      <c r="N388" s="211"/>
      <c r="O388" s="212"/>
      <c r="P388" s="212"/>
      <c r="Q388" s="213">
        <f>SUM(Q389:Q403)</f>
        <v>0</v>
      </c>
      <c r="R388" s="213">
        <f>SUM(R389:R403)</f>
        <v>0</v>
      </c>
      <c r="S388" s="212"/>
      <c r="T388" s="214">
        <f>SUM(T389:T403)</f>
        <v>0</v>
      </c>
      <c r="U388" s="212"/>
      <c r="V388" s="214">
        <f>SUM(V389:V403)</f>
        <v>0</v>
      </c>
      <c r="W388" s="212"/>
      <c r="X388" s="215">
        <f>SUM(X389:X403)</f>
        <v>0</v>
      </c>
      <c r="Y388" s="12"/>
      <c r="Z388" s="12"/>
      <c r="AA388" s="12"/>
      <c r="AB388" s="12"/>
      <c r="AC388" s="12"/>
      <c r="AD388" s="12"/>
      <c r="AE388" s="12"/>
      <c r="AR388" s="216" t="s">
        <v>85</v>
      </c>
      <c r="AT388" s="217" t="s">
        <v>76</v>
      </c>
      <c r="AU388" s="217" t="s">
        <v>85</v>
      </c>
      <c r="AY388" s="216" t="s">
        <v>144</v>
      </c>
      <c r="BK388" s="218">
        <f>SUM(BK389:BK403)</f>
        <v>0</v>
      </c>
    </row>
    <row r="389" s="2" customFormat="1" ht="24.15" customHeight="1">
      <c r="A389" s="38"/>
      <c r="B389" s="39"/>
      <c r="C389" s="221" t="s">
        <v>522</v>
      </c>
      <c r="D389" s="221" t="s">
        <v>146</v>
      </c>
      <c r="E389" s="222" t="s">
        <v>984</v>
      </c>
      <c r="F389" s="223" t="s">
        <v>985</v>
      </c>
      <c r="G389" s="224" t="s">
        <v>286</v>
      </c>
      <c r="H389" s="225">
        <v>0.65000000000000002</v>
      </c>
      <c r="I389" s="226"/>
      <c r="J389" s="226"/>
      <c r="K389" s="227">
        <f>ROUND(P389*H389,2)</f>
        <v>0</v>
      </c>
      <c r="L389" s="223" t="s">
        <v>150</v>
      </c>
      <c r="M389" s="44"/>
      <c r="N389" s="228" t="s">
        <v>1</v>
      </c>
      <c r="O389" s="229" t="s">
        <v>40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91"/>
      <c r="T389" s="231">
        <f>S389*H389</f>
        <v>0</v>
      </c>
      <c r="U389" s="231">
        <v>0</v>
      </c>
      <c r="V389" s="231">
        <f>U389*H389</f>
        <v>0</v>
      </c>
      <c r="W389" s="231">
        <v>0</v>
      </c>
      <c r="X389" s="232">
        <f>W389*H389</f>
        <v>0</v>
      </c>
      <c r="Y389" s="38"/>
      <c r="Z389" s="38"/>
      <c r="AA389" s="38"/>
      <c r="AB389" s="38"/>
      <c r="AC389" s="38"/>
      <c r="AD389" s="38"/>
      <c r="AE389" s="38"/>
      <c r="AR389" s="233" t="s">
        <v>151</v>
      </c>
      <c r="AT389" s="233" t="s">
        <v>146</v>
      </c>
      <c r="AU389" s="233" t="s">
        <v>87</v>
      </c>
      <c r="AY389" s="17" t="s">
        <v>144</v>
      </c>
      <c r="BE389" s="234">
        <f>IF(O389="základní",K389,0)</f>
        <v>0</v>
      </c>
      <c r="BF389" s="234">
        <f>IF(O389="snížená",K389,0)</f>
        <v>0</v>
      </c>
      <c r="BG389" s="234">
        <f>IF(O389="zákl. přenesená",K389,0)</f>
        <v>0</v>
      </c>
      <c r="BH389" s="234">
        <f>IF(O389="sníž. přenesená",K389,0)</f>
        <v>0</v>
      </c>
      <c r="BI389" s="234">
        <f>IF(O389="nulová",K389,0)</f>
        <v>0</v>
      </c>
      <c r="BJ389" s="17" t="s">
        <v>85</v>
      </c>
      <c r="BK389" s="234">
        <f>ROUND(P389*H389,2)</f>
        <v>0</v>
      </c>
      <c r="BL389" s="17" t="s">
        <v>151</v>
      </c>
      <c r="BM389" s="233" t="s">
        <v>986</v>
      </c>
    </row>
    <row r="390" s="2" customFormat="1">
      <c r="A390" s="38"/>
      <c r="B390" s="39"/>
      <c r="C390" s="40"/>
      <c r="D390" s="235" t="s">
        <v>153</v>
      </c>
      <c r="E390" s="40"/>
      <c r="F390" s="236" t="s">
        <v>987</v>
      </c>
      <c r="G390" s="40"/>
      <c r="H390" s="40"/>
      <c r="I390" s="237"/>
      <c r="J390" s="237"/>
      <c r="K390" s="40"/>
      <c r="L390" s="40"/>
      <c r="M390" s="44"/>
      <c r="N390" s="238"/>
      <c r="O390" s="239"/>
      <c r="P390" s="91"/>
      <c r="Q390" s="91"/>
      <c r="R390" s="91"/>
      <c r="S390" s="91"/>
      <c r="T390" s="91"/>
      <c r="U390" s="91"/>
      <c r="V390" s="91"/>
      <c r="W390" s="91"/>
      <c r="X390" s="92"/>
      <c r="Y390" s="38"/>
      <c r="Z390" s="38"/>
      <c r="AA390" s="38"/>
      <c r="AB390" s="38"/>
      <c r="AC390" s="38"/>
      <c r="AD390" s="38"/>
      <c r="AE390" s="38"/>
      <c r="AT390" s="17" t="s">
        <v>153</v>
      </c>
      <c r="AU390" s="17" t="s">
        <v>87</v>
      </c>
    </row>
    <row r="391" s="2" customFormat="1">
      <c r="A391" s="38"/>
      <c r="B391" s="39"/>
      <c r="C391" s="40"/>
      <c r="D391" s="240" t="s">
        <v>155</v>
      </c>
      <c r="E391" s="40"/>
      <c r="F391" s="241" t="s">
        <v>988</v>
      </c>
      <c r="G391" s="40"/>
      <c r="H391" s="40"/>
      <c r="I391" s="237"/>
      <c r="J391" s="237"/>
      <c r="K391" s="40"/>
      <c r="L391" s="40"/>
      <c r="M391" s="44"/>
      <c r="N391" s="238"/>
      <c r="O391" s="239"/>
      <c r="P391" s="91"/>
      <c r="Q391" s="91"/>
      <c r="R391" s="91"/>
      <c r="S391" s="91"/>
      <c r="T391" s="91"/>
      <c r="U391" s="91"/>
      <c r="V391" s="91"/>
      <c r="W391" s="91"/>
      <c r="X391" s="92"/>
      <c r="Y391" s="38"/>
      <c r="Z391" s="38"/>
      <c r="AA391" s="38"/>
      <c r="AB391" s="38"/>
      <c r="AC391" s="38"/>
      <c r="AD391" s="38"/>
      <c r="AE391" s="38"/>
      <c r="AT391" s="17" t="s">
        <v>155</v>
      </c>
      <c r="AU391" s="17" t="s">
        <v>87</v>
      </c>
    </row>
    <row r="392" s="13" customFormat="1">
      <c r="A392" s="13"/>
      <c r="B392" s="242"/>
      <c r="C392" s="243"/>
      <c r="D392" s="235" t="s">
        <v>157</v>
      </c>
      <c r="E392" s="244" t="s">
        <v>1</v>
      </c>
      <c r="F392" s="245" t="s">
        <v>989</v>
      </c>
      <c r="G392" s="243"/>
      <c r="H392" s="246">
        <v>0.65000000000000002</v>
      </c>
      <c r="I392" s="247"/>
      <c r="J392" s="247"/>
      <c r="K392" s="243"/>
      <c r="L392" s="243"/>
      <c r="M392" s="248"/>
      <c r="N392" s="249"/>
      <c r="O392" s="250"/>
      <c r="P392" s="250"/>
      <c r="Q392" s="250"/>
      <c r="R392" s="250"/>
      <c r="S392" s="250"/>
      <c r="T392" s="250"/>
      <c r="U392" s="250"/>
      <c r="V392" s="250"/>
      <c r="W392" s="250"/>
      <c r="X392" s="251"/>
      <c r="Y392" s="13"/>
      <c r="Z392" s="13"/>
      <c r="AA392" s="13"/>
      <c r="AB392" s="13"/>
      <c r="AC392" s="13"/>
      <c r="AD392" s="13"/>
      <c r="AE392" s="13"/>
      <c r="AT392" s="252" t="s">
        <v>157</v>
      </c>
      <c r="AU392" s="252" t="s">
        <v>87</v>
      </c>
      <c r="AV392" s="13" t="s">
        <v>87</v>
      </c>
      <c r="AW392" s="13" t="s">
        <v>5</v>
      </c>
      <c r="AX392" s="13" t="s">
        <v>77</v>
      </c>
      <c r="AY392" s="252" t="s">
        <v>144</v>
      </c>
    </row>
    <row r="393" s="14" customFormat="1">
      <c r="A393" s="14"/>
      <c r="B393" s="253"/>
      <c r="C393" s="254"/>
      <c r="D393" s="235" t="s">
        <v>157</v>
      </c>
      <c r="E393" s="255" t="s">
        <v>1</v>
      </c>
      <c r="F393" s="256" t="s">
        <v>159</v>
      </c>
      <c r="G393" s="254"/>
      <c r="H393" s="257">
        <v>0.65000000000000002</v>
      </c>
      <c r="I393" s="258"/>
      <c r="J393" s="258"/>
      <c r="K393" s="254"/>
      <c r="L393" s="254"/>
      <c r="M393" s="259"/>
      <c r="N393" s="260"/>
      <c r="O393" s="261"/>
      <c r="P393" s="261"/>
      <c r="Q393" s="261"/>
      <c r="R393" s="261"/>
      <c r="S393" s="261"/>
      <c r="T393" s="261"/>
      <c r="U393" s="261"/>
      <c r="V393" s="261"/>
      <c r="W393" s="261"/>
      <c r="X393" s="262"/>
      <c r="Y393" s="14"/>
      <c r="Z393" s="14"/>
      <c r="AA393" s="14"/>
      <c r="AB393" s="14"/>
      <c r="AC393" s="14"/>
      <c r="AD393" s="14"/>
      <c r="AE393" s="14"/>
      <c r="AT393" s="263" t="s">
        <v>157</v>
      </c>
      <c r="AU393" s="263" t="s">
        <v>87</v>
      </c>
      <c r="AV393" s="14" t="s">
        <v>151</v>
      </c>
      <c r="AW393" s="14" t="s">
        <v>5</v>
      </c>
      <c r="AX393" s="14" t="s">
        <v>85</v>
      </c>
      <c r="AY393" s="263" t="s">
        <v>144</v>
      </c>
    </row>
    <row r="394" s="2" customFormat="1" ht="24.15" customHeight="1">
      <c r="A394" s="38"/>
      <c r="B394" s="39"/>
      <c r="C394" s="221" t="s">
        <v>526</v>
      </c>
      <c r="D394" s="221" t="s">
        <v>146</v>
      </c>
      <c r="E394" s="222" t="s">
        <v>597</v>
      </c>
      <c r="F394" s="223" t="s">
        <v>598</v>
      </c>
      <c r="G394" s="224" t="s">
        <v>286</v>
      </c>
      <c r="H394" s="225">
        <v>0.80000000000000004</v>
      </c>
      <c r="I394" s="226"/>
      <c r="J394" s="226"/>
      <c r="K394" s="227">
        <f>ROUND(P394*H394,2)</f>
        <v>0</v>
      </c>
      <c r="L394" s="223" t="s">
        <v>150</v>
      </c>
      <c r="M394" s="44"/>
      <c r="N394" s="228" t="s">
        <v>1</v>
      </c>
      <c r="O394" s="229" t="s">
        <v>40</v>
      </c>
      <c r="P394" s="230">
        <f>I394+J394</f>
        <v>0</v>
      </c>
      <c r="Q394" s="230">
        <f>ROUND(I394*H394,2)</f>
        <v>0</v>
      </c>
      <c r="R394" s="230">
        <f>ROUND(J394*H394,2)</f>
        <v>0</v>
      </c>
      <c r="S394" s="91"/>
      <c r="T394" s="231">
        <f>S394*H394</f>
        <v>0</v>
      </c>
      <c r="U394" s="231">
        <v>0</v>
      </c>
      <c r="V394" s="231">
        <f>U394*H394</f>
        <v>0</v>
      </c>
      <c r="W394" s="231">
        <v>0</v>
      </c>
      <c r="X394" s="232">
        <f>W394*H394</f>
        <v>0</v>
      </c>
      <c r="Y394" s="38"/>
      <c r="Z394" s="38"/>
      <c r="AA394" s="38"/>
      <c r="AB394" s="38"/>
      <c r="AC394" s="38"/>
      <c r="AD394" s="38"/>
      <c r="AE394" s="38"/>
      <c r="AR394" s="233" t="s">
        <v>151</v>
      </c>
      <c r="AT394" s="233" t="s">
        <v>146</v>
      </c>
      <c r="AU394" s="233" t="s">
        <v>87</v>
      </c>
      <c r="AY394" s="17" t="s">
        <v>144</v>
      </c>
      <c r="BE394" s="234">
        <f>IF(O394="základní",K394,0)</f>
        <v>0</v>
      </c>
      <c r="BF394" s="234">
        <f>IF(O394="snížená",K394,0)</f>
        <v>0</v>
      </c>
      <c r="BG394" s="234">
        <f>IF(O394="zákl. přenesená",K394,0)</f>
        <v>0</v>
      </c>
      <c r="BH394" s="234">
        <f>IF(O394="sníž. přenesená",K394,0)</f>
        <v>0</v>
      </c>
      <c r="BI394" s="234">
        <f>IF(O394="nulová",K394,0)</f>
        <v>0</v>
      </c>
      <c r="BJ394" s="17" t="s">
        <v>85</v>
      </c>
      <c r="BK394" s="234">
        <f>ROUND(P394*H394,2)</f>
        <v>0</v>
      </c>
      <c r="BL394" s="17" t="s">
        <v>151</v>
      </c>
      <c r="BM394" s="233" t="s">
        <v>990</v>
      </c>
    </row>
    <row r="395" s="2" customFormat="1">
      <c r="A395" s="38"/>
      <c r="B395" s="39"/>
      <c r="C395" s="40"/>
      <c r="D395" s="235" t="s">
        <v>153</v>
      </c>
      <c r="E395" s="40"/>
      <c r="F395" s="236" t="s">
        <v>600</v>
      </c>
      <c r="G395" s="40"/>
      <c r="H395" s="40"/>
      <c r="I395" s="237"/>
      <c r="J395" s="237"/>
      <c r="K395" s="40"/>
      <c r="L395" s="40"/>
      <c r="M395" s="44"/>
      <c r="N395" s="238"/>
      <c r="O395" s="239"/>
      <c r="P395" s="91"/>
      <c r="Q395" s="91"/>
      <c r="R395" s="91"/>
      <c r="S395" s="91"/>
      <c r="T395" s="91"/>
      <c r="U395" s="91"/>
      <c r="V395" s="91"/>
      <c r="W395" s="91"/>
      <c r="X395" s="92"/>
      <c r="Y395" s="38"/>
      <c r="Z395" s="38"/>
      <c r="AA395" s="38"/>
      <c r="AB395" s="38"/>
      <c r="AC395" s="38"/>
      <c r="AD395" s="38"/>
      <c r="AE395" s="38"/>
      <c r="AT395" s="17" t="s">
        <v>153</v>
      </c>
      <c r="AU395" s="17" t="s">
        <v>87</v>
      </c>
    </row>
    <row r="396" s="2" customFormat="1">
      <c r="A396" s="38"/>
      <c r="B396" s="39"/>
      <c r="C396" s="40"/>
      <c r="D396" s="240" t="s">
        <v>155</v>
      </c>
      <c r="E396" s="40"/>
      <c r="F396" s="241" t="s">
        <v>601</v>
      </c>
      <c r="G396" s="40"/>
      <c r="H396" s="40"/>
      <c r="I396" s="237"/>
      <c r="J396" s="237"/>
      <c r="K396" s="40"/>
      <c r="L396" s="40"/>
      <c r="M396" s="44"/>
      <c r="N396" s="238"/>
      <c r="O396" s="239"/>
      <c r="P396" s="91"/>
      <c r="Q396" s="91"/>
      <c r="R396" s="91"/>
      <c r="S396" s="91"/>
      <c r="T396" s="91"/>
      <c r="U396" s="91"/>
      <c r="V396" s="91"/>
      <c r="W396" s="91"/>
      <c r="X396" s="92"/>
      <c r="Y396" s="38"/>
      <c r="Z396" s="38"/>
      <c r="AA396" s="38"/>
      <c r="AB396" s="38"/>
      <c r="AC396" s="38"/>
      <c r="AD396" s="38"/>
      <c r="AE396" s="38"/>
      <c r="AT396" s="17" t="s">
        <v>155</v>
      </c>
      <c r="AU396" s="17" t="s">
        <v>87</v>
      </c>
    </row>
    <row r="397" s="13" customFormat="1">
      <c r="A397" s="13"/>
      <c r="B397" s="242"/>
      <c r="C397" s="243"/>
      <c r="D397" s="235" t="s">
        <v>157</v>
      </c>
      <c r="E397" s="244" t="s">
        <v>1</v>
      </c>
      <c r="F397" s="245" t="s">
        <v>991</v>
      </c>
      <c r="G397" s="243"/>
      <c r="H397" s="246">
        <v>0.80000000000000004</v>
      </c>
      <c r="I397" s="247"/>
      <c r="J397" s="247"/>
      <c r="K397" s="243"/>
      <c r="L397" s="243"/>
      <c r="M397" s="248"/>
      <c r="N397" s="249"/>
      <c r="O397" s="250"/>
      <c r="P397" s="250"/>
      <c r="Q397" s="250"/>
      <c r="R397" s="250"/>
      <c r="S397" s="250"/>
      <c r="T397" s="250"/>
      <c r="U397" s="250"/>
      <c r="V397" s="250"/>
      <c r="W397" s="250"/>
      <c r="X397" s="251"/>
      <c r="Y397" s="13"/>
      <c r="Z397" s="13"/>
      <c r="AA397" s="13"/>
      <c r="AB397" s="13"/>
      <c r="AC397" s="13"/>
      <c r="AD397" s="13"/>
      <c r="AE397" s="13"/>
      <c r="AT397" s="252" t="s">
        <v>157</v>
      </c>
      <c r="AU397" s="252" t="s">
        <v>87</v>
      </c>
      <c r="AV397" s="13" t="s">
        <v>87</v>
      </c>
      <c r="AW397" s="13" t="s">
        <v>5</v>
      </c>
      <c r="AX397" s="13" t="s">
        <v>77</v>
      </c>
      <c r="AY397" s="252" t="s">
        <v>144</v>
      </c>
    </row>
    <row r="398" s="14" customFormat="1">
      <c r="A398" s="14"/>
      <c r="B398" s="253"/>
      <c r="C398" s="254"/>
      <c r="D398" s="235" t="s">
        <v>157</v>
      </c>
      <c r="E398" s="255" t="s">
        <v>1</v>
      </c>
      <c r="F398" s="256" t="s">
        <v>159</v>
      </c>
      <c r="G398" s="254"/>
      <c r="H398" s="257">
        <v>0.80000000000000004</v>
      </c>
      <c r="I398" s="258"/>
      <c r="J398" s="258"/>
      <c r="K398" s="254"/>
      <c r="L398" s="254"/>
      <c r="M398" s="259"/>
      <c r="N398" s="260"/>
      <c r="O398" s="261"/>
      <c r="P398" s="261"/>
      <c r="Q398" s="261"/>
      <c r="R398" s="261"/>
      <c r="S398" s="261"/>
      <c r="T398" s="261"/>
      <c r="U398" s="261"/>
      <c r="V398" s="261"/>
      <c r="W398" s="261"/>
      <c r="X398" s="262"/>
      <c r="Y398" s="14"/>
      <c r="Z398" s="14"/>
      <c r="AA398" s="14"/>
      <c r="AB398" s="14"/>
      <c r="AC398" s="14"/>
      <c r="AD398" s="14"/>
      <c r="AE398" s="14"/>
      <c r="AT398" s="263" t="s">
        <v>157</v>
      </c>
      <c r="AU398" s="263" t="s">
        <v>87</v>
      </c>
      <c r="AV398" s="14" t="s">
        <v>151</v>
      </c>
      <c r="AW398" s="14" t="s">
        <v>5</v>
      </c>
      <c r="AX398" s="14" t="s">
        <v>85</v>
      </c>
      <c r="AY398" s="263" t="s">
        <v>144</v>
      </c>
    </row>
    <row r="399" s="2" customFormat="1" ht="33" customHeight="1">
      <c r="A399" s="38"/>
      <c r="B399" s="39"/>
      <c r="C399" s="221" t="s">
        <v>531</v>
      </c>
      <c r="D399" s="221" t="s">
        <v>146</v>
      </c>
      <c r="E399" s="222" t="s">
        <v>604</v>
      </c>
      <c r="F399" s="223" t="s">
        <v>605</v>
      </c>
      <c r="G399" s="224" t="s">
        <v>286</v>
      </c>
      <c r="H399" s="225">
        <v>0.80000000000000004</v>
      </c>
      <c r="I399" s="226"/>
      <c r="J399" s="226"/>
      <c r="K399" s="227">
        <f>ROUND(P399*H399,2)</f>
        <v>0</v>
      </c>
      <c r="L399" s="223" t="s">
        <v>150</v>
      </c>
      <c r="M399" s="44"/>
      <c r="N399" s="228" t="s">
        <v>1</v>
      </c>
      <c r="O399" s="229" t="s">
        <v>40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91"/>
      <c r="T399" s="231">
        <f>S399*H399</f>
        <v>0</v>
      </c>
      <c r="U399" s="231">
        <v>0</v>
      </c>
      <c r="V399" s="231">
        <f>U399*H399</f>
        <v>0</v>
      </c>
      <c r="W399" s="231">
        <v>0</v>
      </c>
      <c r="X399" s="232">
        <f>W399*H399</f>
        <v>0</v>
      </c>
      <c r="Y399" s="38"/>
      <c r="Z399" s="38"/>
      <c r="AA399" s="38"/>
      <c r="AB399" s="38"/>
      <c r="AC399" s="38"/>
      <c r="AD399" s="38"/>
      <c r="AE399" s="38"/>
      <c r="AR399" s="233" t="s">
        <v>151</v>
      </c>
      <c r="AT399" s="233" t="s">
        <v>146</v>
      </c>
      <c r="AU399" s="233" t="s">
        <v>87</v>
      </c>
      <c r="AY399" s="17" t="s">
        <v>144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7" t="s">
        <v>85</v>
      </c>
      <c r="BK399" s="234">
        <f>ROUND(P399*H399,2)</f>
        <v>0</v>
      </c>
      <c r="BL399" s="17" t="s">
        <v>151</v>
      </c>
      <c r="BM399" s="233" t="s">
        <v>992</v>
      </c>
    </row>
    <row r="400" s="2" customFormat="1">
      <c r="A400" s="38"/>
      <c r="B400" s="39"/>
      <c r="C400" s="40"/>
      <c r="D400" s="235" t="s">
        <v>153</v>
      </c>
      <c r="E400" s="40"/>
      <c r="F400" s="236" t="s">
        <v>607</v>
      </c>
      <c r="G400" s="40"/>
      <c r="H400" s="40"/>
      <c r="I400" s="237"/>
      <c r="J400" s="237"/>
      <c r="K400" s="40"/>
      <c r="L400" s="40"/>
      <c r="M400" s="44"/>
      <c r="N400" s="238"/>
      <c r="O400" s="239"/>
      <c r="P400" s="91"/>
      <c r="Q400" s="91"/>
      <c r="R400" s="91"/>
      <c r="S400" s="91"/>
      <c r="T400" s="91"/>
      <c r="U400" s="91"/>
      <c r="V400" s="91"/>
      <c r="W400" s="91"/>
      <c r="X400" s="92"/>
      <c r="Y400" s="38"/>
      <c r="Z400" s="38"/>
      <c r="AA400" s="38"/>
      <c r="AB400" s="38"/>
      <c r="AC400" s="38"/>
      <c r="AD400" s="38"/>
      <c r="AE400" s="38"/>
      <c r="AT400" s="17" t="s">
        <v>153</v>
      </c>
      <c r="AU400" s="17" t="s">
        <v>87</v>
      </c>
    </row>
    <row r="401" s="2" customFormat="1">
      <c r="A401" s="38"/>
      <c r="B401" s="39"/>
      <c r="C401" s="40"/>
      <c r="D401" s="240" t="s">
        <v>155</v>
      </c>
      <c r="E401" s="40"/>
      <c r="F401" s="241" t="s">
        <v>608</v>
      </c>
      <c r="G401" s="40"/>
      <c r="H401" s="40"/>
      <c r="I401" s="237"/>
      <c r="J401" s="237"/>
      <c r="K401" s="40"/>
      <c r="L401" s="40"/>
      <c r="M401" s="44"/>
      <c r="N401" s="238"/>
      <c r="O401" s="239"/>
      <c r="P401" s="91"/>
      <c r="Q401" s="91"/>
      <c r="R401" s="91"/>
      <c r="S401" s="91"/>
      <c r="T401" s="91"/>
      <c r="U401" s="91"/>
      <c r="V401" s="91"/>
      <c r="W401" s="91"/>
      <c r="X401" s="92"/>
      <c r="Y401" s="38"/>
      <c r="Z401" s="38"/>
      <c r="AA401" s="38"/>
      <c r="AB401" s="38"/>
      <c r="AC401" s="38"/>
      <c r="AD401" s="38"/>
      <c r="AE401" s="38"/>
      <c r="AT401" s="17" t="s">
        <v>155</v>
      </c>
      <c r="AU401" s="17" t="s">
        <v>87</v>
      </c>
    </row>
    <row r="402" s="13" customFormat="1">
      <c r="A402" s="13"/>
      <c r="B402" s="242"/>
      <c r="C402" s="243"/>
      <c r="D402" s="235" t="s">
        <v>157</v>
      </c>
      <c r="E402" s="244" t="s">
        <v>1</v>
      </c>
      <c r="F402" s="245" t="s">
        <v>991</v>
      </c>
      <c r="G402" s="243"/>
      <c r="H402" s="246">
        <v>0.80000000000000004</v>
      </c>
      <c r="I402" s="247"/>
      <c r="J402" s="247"/>
      <c r="K402" s="243"/>
      <c r="L402" s="243"/>
      <c r="M402" s="248"/>
      <c r="N402" s="249"/>
      <c r="O402" s="250"/>
      <c r="P402" s="250"/>
      <c r="Q402" s="250"/>
      <c r="R402" s="250"/>
      <c r="S402" s="250"/>
      <c r="T402" s="250"/>
      <c r="U402" s="250"/>
      <c r="V402" s="250"/>
      <c r="W402" s="250"/>
      <c r="X402" s="251"/>
      <c r="Y402" s="13"/>
      <c r="Z402" s="13"/>
      <c r="AA402" s="13"/>
      <c r="AB402" s="13"/>
      <c r="AC402" s="13"/>
      <c r="AD402" s="13"/>
      <c r="AE402" s="13"/>
      <c r="AT402" s="252" t="s">
        <v>157</v>
      </c>
      <c r="AU402" s="252" t="s">
        <v>87</v>
      </c>
      <c r="AV402" s="13" t="s">
        <v>87</v>
      </c>
      <c r="AW402" s="13" t="s">
        <v>5</v>
      </c>
      <c r="AX402" s="13" t="s">
        <v>77</v>
      </c>
      <c r="AY402" s="252" t="s">
        <v>144</v>
      </c>
    </row>
    <row r="403" s="14" customFormat="1">
      <c r="A403" s="14"/>
      <c r="B403" s="253"/>
      <c r="C403" s="254"/>
      <c r="D403" s="235" t="s">
        <v>157</v>
      </c>
      <c r="E403" s="255" t="s">
        <v>1</v>
      </c>
      <c r="F403" s="256" t="s">
        <v>159</v>
      </c>
      <c r="G403" s="254"/>
      <c r="H403" s="257">
        <v>0.80000000000000004</v>
      </c>
      <c r="I403" s="258"/>
      <c r="J403" s="258"/>
      <c r="K403" s="254"/>
      <c r="L403" s="254"/>
      <c r="M403" s="259"/>
      <c r="N403" s="260"/>
      <c r="O403" s="261"/>
      <c r="P403" s="261"/>
      <c r="Q403" s="261"/>
      <c r="R403" s="261"/>
      <c r="S403" s="261"/>
      <c r="T403" s="261"/>
      <c r="U403" s="261"/>
      <c r="V403" s="261"/>
      <c r="W403" s="261"/>
      <c r="X403" s="262"/>
      <c r="Y403" s="14"/>
      <c r="Z403" s="14"/>
      <c r="AA403" s="14"/>
      <c r="AB403" s="14"/>
      <c r="AC403" s="14"/>
      <c r="AD403" s="14"/>
      <c r="AE403" s="14"/>
      <c r="AT403" s="263" t="s">
        <v>157</v>
      </c>
      <c r="AU403" s="263" t="s">
        <v>87</v>
      </c>
      <c r="AV403" s="14" t="s">
        <v>151</v>
      </c>
      <c r="AW403" s="14" t="s">
        <v>5</v>
      </c>
      <c r="AX403" s="14" t="s">
        <v>85</v>
      </c>
      <c r="AY403" s="263" t="s">
        <v>144</v>
      </c>
    </row>
    <row r="404" s="12" customFormat="1" ht="25.92" customHeight="1">
      <c r="A404" s="12"/>
      <c r="B404" s="204"/>
      <c r="C404" s="205"/>
      <c r="D404" s="206" t="s">
        <v>76</v>
      </c>
      <c r="E404" s="207" t="s">
        <v>609</v>
      </c>
      <c r="F404" s="207" t="s">
        <v>610</v>
      </c>
      <c r="G404" s="205"/>
      <c r="H404" s="205"/>
      <c r="I404" s="208"/>
      <c r="J404" s="208"/>
      <c r="K404" s="209">
        <f>BK404</f>
        <v>0</v>
      </c>
      <c r="L404" s="205"/>
      <c r="M404" s="210"/>
      <c r="N404" s="211"/>
      <c r="O404" s="212"/>
      <c r="P404" s="212"/>
      <c r="Q404" s="213">
        <f>Q405</f>
        <v>0</v>
      </c>
      <c r="R404" s="213">
        <f>R405</f>
        <v>0</v>
      </c>
      <c r="S404" s="212"/>
      <c r="T404" s="214">
        <f>T405</f>
        <v>0</v>
      </c>
      <c r="U404" s="212"/>
      <c r="V404" s="214">
        <f>V405</f>
        <v>0</v>
      </c>
      <c r="W404" s="212"/>
      <c r="X404" s="215">
        <f>X405</f>
        <v>0</v>
      </c>
      <c r="Y404" s="12"/>
      <c r="Z404" s="12"/>
      <c r="AA404" s="12"/>
      <c r="AB404" s="12"/>
      <c r="AC404" s="12"/>
      <c r="AD404" s="12"/>
      <c r="AE404" s="12"/>
      <c r="AR404" s="216" t="s">
        <v>87</v>
      </c>
      <c r="AT404" s="217" t="s">
        <v>76</v>
      </c>
      <c r="AU404" s="217" t="s">
        <v>77</v>
      </c>
      <c r="AY404" s="216" t="s">
        <v>144</v>
      </c>
      <c r="BK404" s="218">
        <f>BK405</f>
        <v>0</v>
      </c>
    </row>
    <row r="405" s="12" customFormat="1" ht="22.8" customHeight="1">
      <c r="A405" s="12"/>
      <c r="B405" s="204"/>
      <c r="C405" s="205"/>
      <c r="D405" s="206" t="s">
        <v>76</v>
      </c>
      <c r="E405" s="219" t="s">
        <v>611</v>
      </c>
      <c r="F405" s="219" t="s">
        <v>612</v>
      </c>
      <c r="G405" s="205"/>
      <c r="H405" s="205"/>
      <c r="I405" s="208"/>
      <c r="J405" s="208"/>
      <c r="K405" s="220">
        <f>BK405</f>
        <v>0</v>
      </c>
      <c r="L405" s="205"/>
      <c r="M405" s="210"/>
      <c r="N405" s="211"/>
      <c r="O405" s="212"/>
      <c r="P405" s="212"/>
      <c r="Q405" s="213">
        <f>SUM(Q406:Q409)</f>
        <v>0</v>
      </c>
      <c r="R405" s="213">
        <f>SUM(R406:R409)</f>
        <v>0</v>
      </c>
      <c r="S405" s="212"/>
      <c r="T405" s="214">
        <f>SUM(T406:T409)</f>
        <v>0</v>
      </c>
      <c r="U405" s="212"/>
      <c r="V405" s="214">
        <f>SUM(V406:V409)</f>
        <v>0</v>
      </c>
      <c r="W405" s="212"/>
      <c r="X405" s="215">
        <f>SUM(X406:X409)</f>
        <v>0</v>
      </c>
      <c r="Y405" s="12"/>
      <c r="Z405" s="12"/>
      <c r="AA405" s="12"/>
      <c r="AB405" s="12"/>
      <c r="AC405" s="12"/>
      <c r="AD405" s="12"/>
      <c r="AE405" s="12"/>
      <c r="AR405" s="216" t="s">
        <v>87</v>
      </c>
      <c r="AT405" s="217" t="s">
        <v>76</v>
      </c>
      <c r="AU405" s="217" t="s">
        <v>85</v>
      </c>
      <c r="AY405" s="216" t="s">
        <v>144</v>
      </c>
      <c r="BK405" s="218">
        <f>SUM(BK406:BK409)</f>
        <v>0</v>
      </c>
    </row>
    <row r="406" s="2" customFormat="1" ht="16.5" customHeight="1">
      <c r="A406" s="38"/>
      <c r="B406" s="39"/>
      <c r="C406" s="221" t="s">
        <v>332</v>
      </c>
      <c r="D406" s="221" t="s">
        <v>146</v>
      </c>
      <c r="E406" s="222" t="s">
        <v>614</v>
      </c>
      <c r="F406" s="223" t="s">
        <v>615</v>
      </c>
      <c r="G406" s="224" t="s">
        <v>616</v>
      </c>
      <c r="H406" s="225">
        <v>3</v>
      </c>
      <c r="I406" s="226"/>
      <c r="J406" s="226"/>
      <c r="K406" s="227">
        <f>ROUND(P406*H406,2)</f>
        <v>0</v>
      </c>
      <c r="L406" s="223" t="s">
        <v>1</v>
      </c>
      <c r="M406" s="44"/>
      <c r="N406" s="228" t="s">
        <v>1</v>
      </c>
      <c r="O406" s="229" t="s">
        <v>40</v>
      </c>
      <c r="P406" s="230">
        <f>I406+J406</f>
        <v>0</v>
      </c>
      <c r="Q406" s="230">
        <f>ROUND(I406*H406,2)</f>
        <v>0</v>
      </c>
      <c r="R406" s="230">
        <f>ROUND(J406*H406,2)</f>
        <v>0</v>
      </c>
      <c r="S406" s="91"/>
      <c r="T406" s="231">
        <f>S406*H406</f>
        <v>0</v>
      </c>
      <c r="U406" s="231">
        <v>0</v>
      </c>
      <c r="V406" s="231">
        <f>U406*H406</f>
        <v>0</v>
      </c>
      <c r="W406" s="231">
        <v>0</v>
      </c>
      <c r="X406" s="232">
        <f>W406*H406</f>
        <v>0</v>
      </c>
      <c r="Y406" s="38"/>
      <c r="Z406" s="38"/>
      <c r="AA406" s="38"/>
      <c r="AB406" s="38"/>
      <c r="AC406" s="38"/>
      <c r="AD406" s="38"/>
      <c r="AE406" s="38"/>
      <c r="AR406" s="233" t="s">
        <v>254</v>
      </c>
      <c r="AT406" s="233" t="s">
        <v>146</v>
      </c>
      <c r="AU406" s="233" t="s">
        <v>87</v>
      </c>
      <c r="AY406" s="17" t="s">
        <v>144</v>
      </c>
      <c r="BE406" s="234">
        <f>IF(O406="základní",K406,0)</f>
        <v>0</v>
      </c>
      <c r="BF406" s="234">
        <f>IF(O406="snížená",K406,0)</f>
        <v>0</v>
      </c>
      <c r="BG406" s="234">
        <f>IF(O406="zákl. přenesená",K406,0)</f>
        <v>0</v>
      </c>
      <c r="BH406" s="234">
        <f>IF(O406="sníž. přenesená",K406,0)</f>
        <v>0</v>
      </c>
      <c r="BI406" s="234">
        <f>IF(O406="nulová",K406,0)</f>
        <v>0</v>
      </c>
      <c r="BJ406" s="17" t="s">
        <v>85</v>
      </c>
      <c r="BK406" s="234">
        <f>ROUND(P406*H406,2)</f>
        <v>0</v>
      </c>
      <c r="BL406" s="17" t="s">
        <v>254</v>
      </c>
      <c r="BM406" s="233" t="s">
        <v>993</v>
      </c>
    </row>
    <row r="407" s="2" customFormat="1">
      <c r="A407" s="38"/>
      <c r="B407" s="39"/>
      <c r="C407" s="40"/>
      <c r="D407" s="235" t="s">
        <v>153</v>
      </c>
      <c r="E407" s="40"/>
      <c r="F407" s="236" t="s">
        <v>615</v>
      </c>
      <c r="G407" s="40"/>
      <c r="H407" s="40"/>
      <c r="I407" s="237"/>
      <c r="J407" s="237"/>
      <c r="K407" s="40"/>
      <c r="L407" s="40"/>
      <c r="M407" s="44"/>
      <c r="N407" s="238"/>
      <c r="O407" s="239"/>
      <c r="P407" s="91"/>
      <c r="Q407" s="91"/>
      <c r="R407" s="91"/>
      <c r="S407" s="91"/>
      <c r="T407" s="91"/>
      <c r="U407" s="91"/>
      <c r="V407" s="91"/>
      <c r="W407" s="91"/>
      <c r="X407" s="92"/>
      <c r="Y407" s="38"/>
      <c r="Z407" s="38"/>
      <c r="AA407" s="38"/>
      <c r="AB407" s="38"/>
      <c r="AC407" s="38"/>
      <c r="AD407" s="38"/>
      <c r="AE407" s="38"/>
      <c r="AT407" s="17" t="s">
        <v>153</v>
      </c>
      <c r="AU407" s="17" t="s">
        <v>87</v>
      </c>
    </row>
    <row r="408" s="13" customFormat="1">
      <c r="A408" s="13"/>
      <c r="B408" s="242"/>
      <c r="C408" s="243"/>
      <c r="D408" s="235" t="s">
        <v>157</v>
      </c>
      <c r="E408" s="244" t="s">
        <v>1</v>
      </c>
      <c r="F408" s="245" t="s">
        <v>994</v>
      </c>
      <c r="G408" s="243"/>
      <c r="H408" s="246">
        <v>3</v>
      </c>
      <c r="I408" s="247"/>
      <c r="J408" s="247"/>
      <c r="K408" s="243"/>
      <c r="L408" s="243"/>
      <c r="M408" s="248"/>
      <c r="N408" s="249"/>
      <c r="O408" s="250"/>
      <c r="P408" s="250"/>
      <c r="Q408" s="250"/>
      <c r="R408" s="250"/>
      <c r="S408" s="250"/>
      <c r="T408" s="250"/>
      <c r="U408" s="250"/>
      <c r="V408" s="250"/>
      <c r="W408" s="250"/>
      <c r="X408" s="251"/>
      <c r="Y408" s="13"/>
      <c r="Z408" s="13"/>
      <c r="AA408" s="13"/>
      <c r="AB408" s="13"/>
      <c r="AC408" s="13"/>
      <c r="AD408" s="13"/>
      <c r="AE408" s="13"/>
      <c r="AT408" s="252" t="s">
        <v>157</v>
      </c>
      <c r="AU408" s="252" t="s">
        <v>87</v>
      </c>
      <c r="AV408" s="13" t="s">
        <v>87</v>
      </c>
      <c r="AW408" s="13" t="s">
        <v>5</v>
      </c>
      <c r="AX408" s="13" t="s">
        <v>77</v>
      </c>
      <c r="AY408" s="252" t="s">
        <v>144</v>
      </c>
    </row>
    <row r="409" s="14" customFormat="1">
      <c r="A409" s="14"/>
      <c r="B409" s="253"/>
      <c r="C409" s="254"/>
      <c r="D409" s="235" t="s">
        <v>157</v>
      </c>
      <c r="E409" s="255" t="s">
        <v>1</v>
      </c>
      <c r="F409" s="256" t="s">
        <v>159</v>
      </c>
      <c r="G409" s="254"/>
      <c r="H409" s="257">
        <v>3</v>
      </c>
      <c r="I409" s="258"/>
      <c r="J409" s="258"/>
      <c r="K409" s="254"/>
      <c r="L409" s="254"/>
      <c r="M409" s="259"/>
      <c r="N409" s="260"/>
      <c r="O409" s="261"/>
      <c r="P409" s="261"/>
      <c r="Q409" s="261"/>
      <c r="R409" s="261"/>
      <c r="S409" s="261"/>
      <c r="T409" s="261"/>
      <c r="U409" s="261"/>
      <c r="V409" s="261"/>
      <c r="W409" s="261"/>
      <c r="X409" s="262"/>
      <c r="Y409" s="14"/>
      <c r="Z409" s="14"/>
      <c r="AA409" s="14"/>
      <c r="AB409" s="14"/>
      <c r="AC409" s="14"/>
      <c r="AD409" s="14"/>
      <c r="AE409" s="14"/>
      <c r="AT409" s="263" t="s">
        <v>157</v>
      </c>
      <c r="AU409" s="263" t="s">
        <v>87</v>
      </c>
      <c r="AV409" s="14" t="s">
        <v>151</v>
      </c>
      <c r="AW409" s="14" t="s">
        <v>5</v>
      </c>
      <c r="AX409" s="14" t="s">
        <v>85</v>
      </c>
      <c r="AY409" s="263" t="s">
        <v>144</v>
      </c>
    </row>
    <row r="410" s="12" customFormat="1" ht="25.92" customHeight="1">
      <c r="A410" s="12"/>
      <c r="B410" s="204"/>
      <c r="C410" s="205"/>
      <c r="D410" s="206" t="s">
        <v>76</v>
      </c>
      <c r="E410" s="207" t="s">
        <v>343</v>
      </c>
      <c r="F410" s="207" t="s">
        <v>619</v>
      </c>
      <c r="G410" s="205"/>
      <c r="H410" s="205"/>
      <c r="I410" s="208"/>
      <c r="J410" s="208"/>
      <c r="K410" s="209">
        <f>BK410</f>
        <v>0</v>
      </c>
      <c r="L410" s="205"/>
      <c r="M410" s="210"/>
      <c r="N410" s="211"/>
      <c r="O410" s="212"/>
      <c r="P410" s="212"/>
      <c r="Q410" s="213">
        <f>Q411+Q416</f>
        <v>0</v>
      </c>
      <c r="R410" s="213">
        <f>R411+R416</f>
        <v>0</v>
      </c>
      <c r="S410" s="212"/>
      <c r="T410" s="214">
        <f>T411+T416</f>
        <v>0</v>
      </c>
      <c r="U410" s="212"/>
      <c r="V410" s="214">
        <f>V411+V416</f>
        <v>1.8703526000000001</v>
      </c>
      <c r="W410" s="212"/>
      <c r="X410" s="215">
        <f>X411+X416</f>
        <v>0</v>
      </c>
      <c r="Y410" s="12"/>
      <c r="Z410" s="12"/>
      <c r="AA410" s="12"/>
      <c r="AB410" s="12"/>
      <c r="AC410" s="12"/>
      <c r="AD410" s="12"/>
      <c r="AE410" s="12"/>
      <c r="AR410" s="216" t="s">
        <v>166</v>
      </c>
      <c r="AT410" s="217" t="s">
        <v>76</v>
      </c>
      <c r="AU410" s="217" t="s">
        <v>77</v>
      </c>
      <c r="AY410" s="216" t="s">
        <v>144</v>
      </c>
      <c r="BK410" s="218">
        <f>BK411+BK416</f>
        <v>0</v>
      </c>
    </row>
    <row r="411" s="12" customFormat="1" ht="22.8" customHeight="1">
      <c r="A411" s="12"/>
      <c r="B411" s="204"/>
      <c r="C411" s="205"/>
      <c r="D411" s="206" t="s">
        <v>76</v>
      </c>
      <c r="E411" s="219" t="s">
        <v>620</v>
      </c>
      <c r="F411" s="219" t="s">
        <v>621</v>
      </c>
      <c r="G411" s="205"/>
      <c r="H411" s="205"/>
      <c r="I411" s="208"/>
      <c r="J411" s="208"/>
      <c r="K411" s="220">
        <f>BK411</f>
        <v>0</v>
      </c>
      <c r="L411" s="205"/>
      <c r="M411" s="210"/>
      <c r="N411" s="211"/>
      <c r="O411" s="212"/>
      <c r="P411" s="212"/>
      <c r="Q411" s="213">
        <f>SUM(Q412:Q415)</f>
        <v>0</v>
      </c>
      <c r="R411" s="213">
        <f>SUM(R412:R415)</f>
        <v>0</v>
      </c>
      <c r="S411" s="212"/>
      <c r="T411" s="214">
        <f>SUM(T412:T415)</f>
        <v>0</v>
      </c>
      <c r="U411" s="212"/>
      <c r="V411" s="214">
        <f>SUM(V412:V415)</f>
        <v>0</v>
      </c>
      <c r="W411" s="212"/>
      <c r="X411" s="215">
        <f>SUM(X412:X415)</f>
        <v>0</v>
      </c>
      <c r="Y411" s="12"/>
      <c r="Z411" s="12"/>
      <c r="AA411" s="12"/>
      <c r="AB411" s="12"/>
      <c r="AC411" s="12"/>
      <c r="AD411" s="12"/>
      <c r="AE411" s="12"/>
      <c r="AR411" s="216" t="s">
        <v>166</v>
      </c>
      <c r="AT411" s="217" t="s">
        <v>76</v>
      </c>
      <c r="AU411" s="217" t="s">
        <v>85</v>
      </c>
      <c r="AY411" s="216" t="s">
        <v>144</v>
      </c>
      <c r="BK411" s="218">
        <f>SUM(BK412:BK415)</f>
        <v>0</v>
      </c>
    </row>
    <row r="412" s="2" customFormat="1" ht="24.15" customHeight="1">
      <c r="A412" s="38"/>
      <c r="B412" s="39"/>
      <c r="C412" s="221" t="s">
        <v>544</v>
      </c>
      <c r="D412" s="221" t="s">
        <v>146</v>
      </c>
      <c r="E412" s="222" t="s">
        <v>623</v>
      </c>
      <c r="F412" s="223" t="s">
        <v>624</v>
      </c>
      <c r="G412" s="224" t="s">
        <v>202</v>
      </c>
      <c r="H412" s="225">
        <v>7</v>
      </c>
      <c r="I412" s="226"/>
      <c r="J412" s="226"/>
      <c r="K412" s="227">
        <f>ROUND(P412*H412,2)</f>
        <v>0</v>
      </c>
      <c r="L412" s="223" t="s">
        <v>1</v>
      </c>
      <c r="M412" s="44"/>
      <c r="N412" s="228" t="s">
        <v>1</v>
      </c>
      <c r="O412" s="229" t="s">
        <v>40</v>
      </c>
      <c r="P412" s="230">
        <f>I412+J412</f>
        <v>0</v>
      </c>
      <c r="Q412" s="230">
        <f>ROUND(I412*H412,2)</f>
        <v>0</v>
      </c>
      <c r="R412" s="230">
        <f>ROUND(J412*H412,2)</f>
        <v>0</v>
      </c>
      <c r="S412" s="91"/>
      <c r="T412" s="231">
        <f>S412*H412</f>
        <v>0</v>
      </c>
      <c r="U412" s="231">
        <v>0</v>
      </c>
      <c r="V412" s="231">
        <f>U412*H412</f>
        <v>0</v>
      </c>
      <c r="W412" s="231">
        <v>0</v>
      </c>
      <c r="X412" s="232">
        <f>W412*H412</f>
        <v>0</v>
      </c>
      <c r="Y412" s="38"/>
      <c r="Z412" s="38"/>
      <c r="AA412" s="38"/>
      <c r="AB412" s="38"/>
      <c r="AC412" s="38"/>
      <c r="AD412" s="38"/>
      <c r="AE412" s="38"/>
      <c r="AR412" s="233" t="s">
        <v>332</v>
      </c>
      <c r="AT412" s="233" t="s">
        <v>146</v>
      </c>
      <c r="AU412" s="233" t="s">
        <v>87</v>
      </c>
      <c r="AY412" s="17" t="s">
        <v>144</v>
      </c>
      <c r="BE412" s="234">
        <f>IF(O412="základní",K412,0)</f>
        <v>0</v>
      </c>
      <c r="BF412" s="234">
        <f>IF(O412="snížená",K412,0)</f>
        <v>0</v>
      </c>
      <c r="BG412" s="234">
        <f>IF(O412="zákl. přenesená",K412,0)</f>
        <v>0</v>
      </c>
      <c r="BH412" s="234">
        <f>IF(O412="sníž. přenesená",K412,0)</f>
        <v>0</v>
      </c>
      <c r="BI412" s="234">
        <f>IF(O412="nulová",K412,0)</f>
        <v>0</v>
      </c>
      <c r="BJ412" s="17" t="s">
        <v>85</v>
      </c>
      <c r="BK412" s="234">
        <f>ROUND(P412*H412,2)</f>
        <v>0</v>
      </c>
      <c r="BL412" s="17" t="s">
        <v>332</v>
      </c>
      <c r="BM412" s="233" t="s">
        <v>995</v>
      </c>
    </row>
    <row r="413" s="2" customFormat="1">
      <c r="A413" s="38"/>
      <c r="B413" s="39"/>
      <c r="C413" s="40"/>
      <c r="D413" s="235" t="s">
        <v>153</v>
      </c>
      <c r="E413" s="40"/>
      <c r="F413" s="236" t="s">
        <v>626</v>
      </c>
      <c r="G413" s="40"/>
      <c r="H413" s="40"/>
      <c r="I413" s="237"/>
      <c r="J413" s="237"/>
      <c r="K413" s="40"/>
      <c r="L413" s="40"/>
      <c r="M413" s="44"/>
      <c r="N413" s="238"/>
      <c r="O413" s="239"/>
      <c r="P413" s="91"/>
      <c r="Q413" s="91"/>
      <c r="R413" s="91"/>
      <c r="S413" s="91"/>
      <c r="T413" s="91"/>
      <c r="U413" s="91"/>
      <c r="V413" s="91"/>
      <c r="W413" s="91"/>
      <c r="X413" s="92"/>
      <c r="Y413" s="38"/>
      <c r="Z413" s="38"/>
      <c r="AA413" s="38"/>
      <c r="AB413" s="38"/>
      <c r="AC413" s="38"/>
      <c r="AD413" s="38"/>
      <c r="AE413" s="38"/>
      <c r="AT413" s="17" t="s">
        <v>153</v>
      </c>
      <c r="AU413" s="17" t="s">
        <v>87</v>
      </c>
    </row>
    <row r="414" s="13" customFormat="1">
      <c r="A414" s="13"/>
      <c r="B414" s="242"/>
      <c r="C414" s="243"/>
      <c r="D414" s="235" t="s">
        <v>157</v>
      </c>
      <c r="E414" s="244" t="s">
        <v>1</v>
      </c>
      <c r="F414" s="245" t="s">
        <v>996</v>
      </c>
      <c r="G414" s="243"/>
      <c r="H414" s="246">
        <v>7</v>
      </c>
      <c r="I414" s="247"/>
      <c r="J414" s="247"/>
      <c r="K414" s="243"/>
      <c r="L414" s="243"/>
      <c r="M414" s="248"/>
      <c r="N414" s="249"/>
      <c r="O414" s="250"/>
      <c r="P414" s="250"/>
      <c r="Q414" s="250"/>
      <c r="R414" s="250"/>
      <c r="S414" s="250"/>
      <c r="T414" s="250"/>
      <c r="U414" s="250"/>
      <c r="V414" s="250"/>
      <c r="W414" s="250"/>
      <c r="X414" s="251"/>
      <c r="Y414" s="13"/>
      <c r="Z414" s="13"/>
      <c r="AA414" s="13"/>
      <c r="AB414" s="13"/>
      <c r="AC414" s="13"/>
      <c r="AD414" s="13"/>
      <c r="AE414" s="13"/>
      <c r="AT414" s="252" t="s">
        <v>157</v>
      </c>
      <c r="AU414" s="252" t="s">
        <v>87</v>
      </c>
      <c r="AV414" s="13" t="s">
        <v>87</v>
      </c>
      <c r="AW414" s="13" t="s">
        <v>5</v>
      </c>
      <c r="AX414" s="13" t="s">
        <v>77</v>
      </c>
      <c r="AY414" s="252" t="s">
        <v>144</v>
      </c>
    </row>
    <row r="415" s="14" customFormat="1">
      <c r="A415" s="14"/>
      <c r="B415" s="253"/>
      <c r="C415" s="254"/>
      <c r="D415" s="235" t="s">
        <v>157</v>
      </c>
      <c r="E415" s="255" t="s">
        <v>1</v>
      </c>
      <c r="F415" s="256" t="s">
        <v>159</v>
      </c>
      <c r="G415" s="254"/>
      <c r="H415" s="257">
        <v>7</v>
      </c>
      <c r="I415" s="258"/>
      <c r="J415" s="258"/>
      <c r="K415" s="254"/>
      <c r="L415" s="254"/>
      <c r="M415" s="259"/>
      <c r="N415" s="260"/>
      <c r="O415" s="261"/>
      <c r="P415" s="261"/>
      <c r="Q415" s="261"/>
      <c r="R415" s="261"/>
      <c r="S415" s="261"/>
      <c r="T415" s="261"/>
      <c r="U415" s="261"/>
      <c r="V415" s="261"/>
      <c r="W415" s="261"/>
      <c r="X415" s="262"/>
      <c r="Y415" s="14"/>
      <c r="Z415" s="14"/>
      <c r="AA415" s="14"/>
      <c r="AB415" s="14"/>
      <c r="AC415" s="14"/>
      <c r="AD415" s="14"/>
      <c r="AE415" s="14"/>
      <c r="AT415" s="263" t="s">
        <v>157</v>
      </c>
      <c r="AU415" s="263" t="s">
        <v>87</v>
      </c>
      <c r="AV415" s="14" t="s">
        <v>151</v>
      </c>
      <c r="AW415" s="14" t="s">
        <v>5</v>
      </c>
      <c r="AX415" s="14" t="s">
        <v>85</v>
      </c>
      <c r="AY415" s="263" t="s">
        <v>144</v>
      </c>
    </row>
    <row r="416" s="12" customFormat="1" ht="22.8" customHeight="1">
      <c r="A416" s="12"/>
      <c r="B416" s="204"/>
      <c r="C416" s="205"/>
      <c r="D416" s="206" t="s">
        <v>76</v>
      </c>
      <c r="E416" s="219" t="s">
        <v>628</v>
      </c>
      <c r="F416" s="219" t="s">
        <v>629</v>
      </c>
      <c r="G416" s="205"/>
      <c r="H416" s="205"/>
      <c r="I416" s="208"/>
      <c r="J416" s="208"/>
      <c r="K416" s="220">
        <f>BK416</f>
        <v>0</v>
      </c>
      <c r="L416" s="205"/>
      <c r="M416" s="210"/>
      <c r="N416" s="211"/>
      <c r="O416" s="212"/>
      <c r="P416" s="212"/>
      <c r="Q416" s="213">
        <f>SUM(Q417:Q457)</f>
        <v>0</v>
      </c>
      <c r="R416" s="213">
        <f>SUM(R417:R457)</f>
        <v>0</v>
      </c>
      <c r="S416" s="212"/>
      <c r="T416" s="214">
        <f>SUM(T417:T457)</f>
        <v>0</v>
      </c>
      <c r="U416" s="212"/>
      <c r="V416" s="214">
        <f>SUM(V417:V457)</f>
        <v>1.8703526000000001</v>
      </c>
      <c r="W416" s="212"/>
      <c r="X416" s="215">
        <f>SUM(X417:X457)</f>
        <v>0</v>
      </c>
      <c r="Y416" s="12"/>
      <c r="Z416" s="12"/>
      <c r="AA416" s="12"/>
      <c r="AB416" s="12"/>
      <c r="AC416" s="12"/>
      <c r="AD416" s="12"/>
      <c r="AE416" s="12"/>
      <c r="AR416" s="216" t="s">
        <v>166</v>
      </c>
      <c r="AT416" s="217" t="s">
        <v>76</v>
      </c>
      <c r="AU416" s="217" t="s">
        <v>85</v>
      </c>
      <c r="AY416" s="216" t="s">
        <v>144</v>
      </c>
      <c r="BK416" s="218">
        <f>SUM(BK417:BK457)</f>
        <v>0</v>
      </c>
    </row>
    <row r="417" s="2" customFormat="1" ht="24.15" customHeight="1">
      <c r="A417" s="38"/>
      <c r="B417" s="39"/>
      <c r="C417" s="221" t="s">
        <v>550</v>
      </c>
      <c r="D417" s="221" t="s">
        <v>146</v>
      </c>
      <c r="E417" s="222" t="s">
        <v>997</v>
      </c>
      <c r="F417" s="223" t="s">
        <v>998</v>
      </c>
      <c r="G417" s="224" t="s">
        <v>202</v>
      </c>
      <c r="H417" s="225">
        <v>23</v>
      </c>
      <c r="I417" s="226"/>
      <c r="J417" s="226"/>
      <c r="K417" s="227">
        <f>ROUND(P417*H417,2)</f>
        <v>0</v>
      </c>
      <c r="L417" s="223" t="s">
        <v>1</v>
      </c>
      <c r="M417" s="44"/>
      <c r="N417" s="228" t="s">
        <v>1</v>
      </c>
      <c r="O417" s="229" t="s">
        <v>40</v>
      </c>
      <c r="P417" s="230">
        <f>I417+J417</f>
        <v>0</v>
      </c>
      <c r="Q417" s="230">
        <f>ROUND(I417*H417,2)</f>
        <v>0</v>
      </c>
      <c r="R417" s="230">
        <f>ROUND(J417*H417,2)</f>
        <v>0</v>
      </c>
      <c r="S417" s="91"/>
      <c r="T417" s="231">
        <f>S417*H417</f>
        <v>0</v>
      </c>
      <c r="U417" s="231">
        <v>0.0332</v>
      </c>
      <c r="V417" s="231">
        <f>U417*H417</f>
        <v>0.76360000000000006</v>
      </c>
      <c r="W417" s="231">
        <v>0</v>
      </c>
      <c r="X417" s="232">
        <f>W417*H417</f>
        <v>0</v>
      </c>
      <c r="Y417" s="38"/>
      <c r="Z417" s="38"/>
      <c r="AA417" s="38"/>
      <c r="AB417" s="38"/>
      <c r="AC417" s="38"/>
      <c r="AD417" s="38"/>
      <c r="AE417" s="38"/>
      <c r="AR417" s="233" t="s">
        <v>151</v>
      </c>
      <c r="AT417" s="233" t="s">
        <v>146</v>
      </c>
      <c r="AU417" s="233" t="s">
        <v>87</v>
      </c>
      <c r="AY417" s="17" t="s">
        <v>144</v>
      </c>
      <c r="BE417" s="234">
        <f>IF(O417="základní",K417,0)</f>
        <v>0</v>
      </c>
      <c r="BF417" s="234">
        <f>IF(O417="snížená",K417,0)</f>
        <v>0</v>
      </c>
      <c r="BG417" s="234">
        <f>IF(O417="zákl. přenesená",K417,0)</f>
        <v>0</v>
      </c>
      <c r="BH417" s="234">
        <f>IF(O417="sníž. přenesená",K417,0)</f>
        <v>0</v>
      </c>
      <c r="BI417" s="234">
        <f>IF(O417="nulová",K417,0)</f>
        <v>0</v>
      </c>
      <c r="BJ417" s="17" t="s">
        <v>85</v>
      </c>
      <c r="BK417" s="234">
        <f>ROUND(P417*H417,2)</f>
        <v>0</v>
      </c>
      <c r="BL417" s="17" t="s">
        <v>151</v>
      </c>
      <c r="BM417" s="233" t="s">
        <v>999</v>
      </c>
    </row>
    <row r="418" s="2" customFormat="1">
      <c r="A418" s="38"/>
      <c r="B418" s="39"/>
      <c r="C418" s="40"/>
      <c r="D418" s="235" t="s">
        <v>153</v>
      </c>
      <c r="E418" s="40"/>
      <c r="F418" s="236" t="s">
        <v>1000</v>
      </c>
      <c r="G418" s="40"/>
      <c r="H418" s="40"/>
      <c r="I418" s="237"/>
      <c r="J418" s="237"/>
      <c r="K418" s="40"/>
      <c r="L418" s="40"/>
      <c r="M418" s="44"/>
      <c r="N418" s="238"/>
      <c r="O418" s="239"/>
      <c r="P418" s="91"/>
      <c r="Q418" s="91"/>
      <c r="R418" s="91"/>
      <c r="S418" s="91"/>
      <c r="T418" s="91"/>
      <c r="U418" s="91"/>
      <c r="V418" s="91"/>
      <c r="W418" s="91"/>
      <c r="X418" s="92"/>
      <c r="Y418" s="38"/>
      <c r="Z418" s="38"/>
      <c r="AA418" s="38"/>
      <c r="AB418" s="38"/>
      <c r="AC418" s="38"/>
      <c r="AD418" s="38"/>
      <c r="AE418" s="38"/>
      <c r="AT418" s="17" t="s">
        <v>153</v>
      </c>
      <c r="AU418" s="17" t="s">
        <v>87</v>
      </c>
    </row>
    <row r="419" s="13" customFormat="1">
      <c r="A419" s="13"/>
      <c r="B419" s="242"/>
      <c r="C419" s="243"/>
      <c r="D419" s="235" t="s">
        <v>157</v>
      </c>
      <c r="E419" s="244" t="s">
        <v>1</v>
      </c>
      <c r="F419" s="245" t="s">
        <v>1001</v>
      </c>
      <c r="G419" s="243"/>
      <c r="H419" s="246">
        <v>23</v>
      </c>
      <c r="I419" s="247"/>
      <c r="J419" s="247"/>
      <c r="K419" s="243"/>
      <c r="L419" s="243"/>
      <c r="M419" s="248"/>
      <c r="N419" s="249"/>
      <c r="O419" s="250"/>
      <c r="P419" s="250"/>
      <c r="Q419" s="250"/>
      <c r="R419" s="250"/>
      <c r="S419" s="250"/>
      <c r="T419" s="250"/>
      <c r="U419" s="250"/>
      <c r="V419" s="250"/>
      <c r="W419" s="250"/>
      <c r="X419" s="251"/>
      <c r="Y419" s="13"/>
      <c r="Z419" s="13"/>
      <c r="AA419" s="13"/>
      <c r="AB419" s="13"/>
      <c r="AC419" s="13"/>
      <c r="AD419" s="13"/>
      <c r="AE419" s="13"/>
      <c r="AT419" s="252" t="s">
        <v>157</v>
      </c>
      <c r="AU419" s="252" t="s">
        <v>87</v>
      </c>
      <c r="AV419" s="13" t="s">
        <v>87</v>
      </c>
      <c r="AW419" s="13" t="s">
        <v>5</v>
      </c>
      <c r="AX419" s="13" t="s">
        <v>77</v>
      </c>
      <c r="AY419" s="252" t="s">
        <v>144</v>
      </c>
    </row>
    <row r="420" s="14" customFormat="1">
      <c r="A420" s="14"/>
      <c r="B420" s="253"/>
      <c r="C420" s="254"/>
      <c r="D420" s="235" t="s">
        <v>157</v>
      </c>
      <c r="E420" s="255" t="s">
        <v>1</v>
      </c>
      <c r="F420" s="256" t="s">
        <v>159</v>
      </c>
      <c r="G420" s="254"/>
      <c r="H420" s="257">
        <v>23</v>
      </c>
      <c r="I420" s="258"/>
      <c r="J420" s="258"/>
      <c r="K420" s="254"/>
      <c r="L420" s="254"/>
      <c r="M420" s="259"/>
      <c r="N420" s="260"/>
      <c r="O420" s="261"/>
      <c r="P420" s="261"/>
      <c r="Q420" s="261"/>
      <c r="R420" s="261"/>
      <c r="S420" s="261"/>
      <c r="T420" s="261"/>
      <c r="U420" s="261"/>
      <c r="V420" s="261"/>
      <c r="W420" s="261"/>
      <c r="X420" s="262"/>
      <c r="Y420" s="14"/>
      <c r="Z420" s="14"/>
      <c r="AA420" s="14"/>
      <c r="AB420" s="14"/>
      <c r="AC420" s="14"/>
      <c r="AD420" s="14"/>
      <c r="AE420" s="14"/>
      <c r="AT420" s="263" t="s">
        <v>157</v>
      </c>
      <c r="AU420" s="263" t="s">
        <v>87</v>
      </c>
      <c r="AV420" s="14" t="s">
        <v>151</v>
      </c>
      <c r="AW420" s="14" t="s">
        <v>5</v>
      </c>
      <c r="AX420" s="14" t="s">
        <v>85</v>
      </c>
      <c r="AY420" s="263" t="s">
        <v>144</v>
      </c>
    </row>
    <row r="421" s="2" customFormat="1" ht="16.5" customHeight="1">
      <c r="A421" s="38"/>
      <c r="B421" s="39"/>
      <c r="C421" s="221" t="s">
        <v>559</v>
      </c>
      <c r="D421" s="221" t="s">
        <v>146</v>
      </c>
      <c r="E421" s="222" t="s">
        <v>631</v>
      </c>
      <c r="F421" s="223" t="s">
        <v>632</v>
      </c>
      <c r="G421" s="224" t="s">
        <v>202</v>
      </c>
      <c r="H421" s="225">
        <v>7</v>
      </c>
      <c r="I421" s="226"/>
      <c r="J421" s="226"/>
      <c r="K421" s="227">
        <f>ROUND(P421*H421,2)</f>
        <v>0</v>
      </c>
      <c r="L421" s="223" t="s">
        <v>1</v>
      </c>
      <c r="M421" s="44"/>
      <c r="N421" s="228" t="s">
        <v>1</v>
      </c>
      <c r="O421" s="229" t="s">
        <v>40</v>
      </c>
      <c r="P421" s="230">
        <f>I421+J421</f>
        <v>0</v>
      </c>
      <c r="Q421" s="230">
        <f>ROUND(I421*H421,2)</f>
        <v>0</v>
      </c>
      <c r="R421" s="230">
        <f>ROUND(J421*H421,2)</f>
        <v>0</v>
      </c>
      <c r="S421" s="91"/>
      <c r="T421" s="231">
        <f>S421*H421</f>
        <v>0</v>
      </c>
      <c r="U421" s="231">
        <v>0</v>
      </c>
      <c r="V421" s="231">
        <f>U421*H421</f>
        <v>0</v>
      </c>
      <c r="W421" s="231">
        <v>0</v>
      </c>
      <c r="X421" s="232">
        <f>W421*H421</f>
        <v>0</v>
      </c>
      <c r="Y421" s="38"/>
      <c r="Z421" s="38"/>
      <c r="AA421" s="38"/>
      <c r="AB421" s="38"/>
      <c r="AC421" s="38"/>
      <c r="AD421" s="38"/>
      <c r="AE421" s="38"/>
      <c r="AR421" s="233" t="s">
        <v>332</v>
      </c>
      <c r="AT421" s="233" t="s">
        <v>146</v>
      </c>
      <c r="AU421" s="233" t="s">
        <v>87</v>
      </c>
      <c r="AY421" s="17" t="s">
        <v>144</v>
      </c>
      <c r="BE421" s="234">
        <f>IF(O421="základní",K421,0)</f>
        <v>0</v>
      </c>
      <c r="BF421" s="234">
        <f>IF(O421="snížená",K421,0)</f>
        <v>0</v>
      </c>
      <c r="BG421" s="234">
        <f>IF(O421="zákl. přenesená",K421,0)</f>
        <v>0</v>
      </c>
      <c r="BH421" s="234">
        <f>IF(O421="sníž. přenesená",K421,0)</f>
        <v>0</v>
      </c>
      <c r="BI421" s="234">
        <f>IF(O421="nulová",K421,0)</f>
        <v>0</v>
      </c>
      <c r="BJ421" s="17" t="s">
        <v>85</v>
      </c>
      <c r="BK421" s="234">
        <f>ROUND(P421*H421,2)</f>
        <v>0</v>
      </c>
      <c r="BL421" s="17" t="s">
        <v>332</v>
      </c>
      <c r="BM421" s="233" t="s">
        <v>1002</v>
      </c>
    </row>
    <row r="422" s="2" customFormat="1">
      <c r="A422" s="38"/>
      <c r="B422" s="39"/>
      <c r="C422" s="40"/>
      <c r="D422" s="235" t="s">
        <v>153</v>
      </c>
      <c r="E422" s="40"/>
      <c r="F422" s="236" t="s">
        <v>634</v>
      </c>
      <c r="G422" s="40"/>
      <c r="H422" s="40"/>
      <c r="I422" s="237"/>
      <c r="J422" s="237"/>
      <c r="K422" s="40"/>
      <c r="L422" s="40"/>
      <c r="M422" s="44"/>
      <c r="N422" s="238"/>
      <c r="O422" s="239"/>
      <c r="P422" s="91"/>
      <c r="Q422" s="91"/>
      <c r="R422" s="91"/>
      <c r="S422" s="91"/>
      <c r="T422" s="91"/>
      <c r="U422" s="91"/>
      <c r="V422" s="91"/>
      <c r="W422" s="91"/>
      <c r="X422" s="92"/>
      <c r="Y422" s="38"/>
      <c r="Z422" s="38"/>
      <c r="AA422" s="38"/>
      <c r="AB422" s="38"/>
      <c r="AC422" s="38"/>
      <c r="AD422" s="38"/>
      <c r="AE422" s="38"/>
      <c r="AT422" s="17" t="s">
        <v>153</v>
      </c>
      <c r="AU422" s="17" t="s">
        <v>87</v>
      </c>
    </row>
    <row r="423" s="13" customFormat="1">
      <c r="A423" s="13"/>
      <c r="B423" s="242"/>
      <c r="C423" s="243"/>
      <c r="D423" s="235" t="s">
        <v>157</v>
      </c>
      <c r="E423" s="244" t="s">
        <v>1</v>
      </c>
      <c r="F423" s="245" t="s">
        <v>872</v>
      </c>
      <c r="G423" s="243"/>
      <c r="H423" s="246">
        <v>7</v>
      </c>
      <c r="I423" s="247"/>
      <c r="J423" s="247"/>
      <c r="K423" s="243"/>
      <c r="L423" s="243"/>
      <c r="M423" s="248"/>
      <c r="N423" s="249"/>
      <c r="O423" s="250"/>
      <c r="P423" s="250"/>
      <c r="Q423" s="250"/>
      <c r="R423" s="250"/>
      <c r="S423" s="250"/>
      <c r="T423" s="250"/>
      <c r="U423" s="250"/>
      <c r="V423" s="250"/>
      <c r="W423" s="250"/>
      <c r="X423" s="251"/>
      <c r="Y423" s="13"/>
      <c r="Z423" s="13"/>
      <c r="AA423" s="13"/>
      <c r="AB423" s="13"/>
      <c r="AC423" s="13"/>
      <c r="AD423" s="13"/>
      <c r="AE423" s="13"/>
      <c r="AT423" s="252" t="s">
        <v>157</v>
      </c>
      <c r="AU423" s="252" t="s">
        <v>87</v>
      </c>
      <c r="AV423" s="13" t="s">
        <v>87</v>
      </c>
      <c r="AW423" s="13" t="s">
        <v>5</v>
      </c>
      <c r="AX423" s="13" t="s">
        <v>77</v>
      </c>
      <c r="AY423" s="252" t="s">
        <v>144</v>
      </c>
    </row>
    <row r="424" s="14" customFormat="1">
      <c r="A424" s="14"/>
      <c r="B424" s="253"/>
      <c r="C424" s="254"/>
      <c r="D424" s="235" t="s">
        <v>157</v>
      </c>
      <c r="E424" s="255" t="s">
        <v>1</v>
      </c>
      <c r="F424" s="256" t="s">
        <v>159</v>
      </c>
      <c r="G424" s="254"/>
      <c r="H424" s="257">
        <v>7</v>
      </c>
      <c r="I424" s="258"/>
      <c r="J424" s="258"/>
      <c r="K424" s="254"/>
      <c r="L424" s="254"/>
      <c r="M424" s="259"/>
      <c r="N424" s="260"/>
      <c r="O424" s="261"/>
      <c r="P424" s="261"/>
      <c r="Q424" s="261"/>
      <c r="R424" s="261"/>
      <c r="S424" s="261"/>
      <c r="T424" s="261"/>
      <c r="U424" s="261"/>
      <c r="V424" s="261"/>
      <c r="W424" s="261"/>
      <c r="X424" s="262"/>
      <c r="Y424" s="14"/>
      <c r="Z424" s="14"/>
      <c r="AA424" s="14"/>
      <c r="AB424" s="14"/>
      <c r="AC424" s="14"/>
      <c r="AD424" s="14"/>
      <c r="AE424" s="14"/>
      <c r="AT424" s="263" t="s">
        <v>157</v>
      </c>
      <c r="AU424" s="263" t="s">
        <v>87</v>
      </c>
      <c r="AV424" s="14" t="s">
        <v>151</v>
      </c>
      <c r="AW424" s="14" t="s">
        <v>5</v>
      </c>
      <c r="AX424" s="14" t="s">
        <v>85</v>
      </c>
      <c r="AY424" s="263" t="s">
        <v>144</v>
      </c>
    </row>
    <row r="425" s="2" customFormat="1" ht="24.15" customHeight="1">
      <c r="A425" s="38"/>
      <c r="B425" s="39"/>
      <c r="C425" s="221" t="s">
        <v>564</v>
      </c>
      <c r="D425" s="221" t="s">
        <v>146</v>
      </c>
      <c r="E425" s="222" t="s">
        <v>636</v>
      </c>
      <c r="F425" s="223" t="s">
        <v>637</v>
      </c>
      <c r="G425" s="224" t="s">
        <v>149</v>
      </c>
      <c r="H425" s="225">
        <v>3</v>
      </c>
      <c r="I425" s="226"/>
      <c r="J425" s="226"/>
      <c r="K425" s="227">
        <f>ROUND(P425*H425,2)</f>
        <v>0</v>
      </c>
      <c r="L425" s="223" t="s">
        <v>150</v>
      </c>
      <c r="M425" s="44"/>
      <c r="N425" s="228" t="s">
        <v>1</v>
      </c>
      <c r="O425" s="229" t="s">
        <v>40</v>
      </c>
      <c r="P425" s="230">
        <f>I425+J425</f>
        <v>0</v>
      </c>
      <c r="Q425" s="230">
        <f>ROUND(I425*H425,2)</f>
        <v>0</v>
      </c>
      <c r="R425" s="230">
        <f>ROUND(J425*H425,2)</f>
        <v>0</v>
      </c>
      <c r="S425" s="91"/>
      <c r="T425" s="231">
        <f>S425*H425</f>
        <v>0</v>
      </c>
      <c r="U425" s="231">
        <v>0.0016100000000000001</v>
      </c>
      <c r="V425" s="231">
        <f>U425*H425</f>
        <v>0.0048300000000000001</v>
      </c>
      <c r="W425" s="231">
        <v>0</v>
      </c>
      <c r="X425" s="232">
        <f>W425*H425</f>
        <v>0</v>
      </c>
      <c r="Y425" s="38"/>
      <c r="Z425" s="38"/>
      <c r="AA425" s="38"/>
      <c r="AB425" s="38"/>
      <c r="AC425" s="38"/>
      <c r="AD425" s="38"/>
      <c r="AE425" s="38"/>
      <c r="AR425" s="233" t="s">
        <v>332</v>
      </c>
      <c r="AT425" s="233" t="s">
        <v>146</v>
      </c>
      <c r="AU425" s="233" t="s">
        <v>87</v>
      </c>
      <c r="AY425" s="17" t="s">
        <v>144</v>
      </c>
      <c r="BE425" s="234">
        <f>IF(O425="základní",K425,0)</f>
        <v>0</v>
      </c>
      <c r="BF425" s="234">
        <f>IF(O425="snížená",K425,0)</f>
        <v>0</v>
      </c>
      <c r="BG425" s="234">
        <f>IF(O425="zákl. přenesená",K425,0)</f>
        <v>0</v>
      </c>
      <c r="BH425" s="234">
        <f>IF(O425="sníž. přenesená",K425,0)</f>
        <v>0</v>
      </c>
      <c r="BI425" s="234">
        <f>IF(O425="nulová",K425,0)</f>
        <v>0</v>
      </c>
      <c r="BJ425" s="17" t="s">
        <v>85</v>
      </c>
      <c r="BK425" s="234">
        <f>ROUND(P425*H425,2)</f>
        <v>0</v>
      </c>
      <c r="BL425" s="17" t="s">
        <v>332</v>
      </c>
      <c r="BM425" s="233" t="s">
        <v>1003</v>
      </c>
    </row>
    <row r="426" s="2" customFormat="1">
      <c r="A426" s="38"/>
      <c r="B426" s="39"/>
      <c r="C426" s="40"/>
      <c r="D426" s="235" t="s">
        <v>153</v>
      </c>
      <c r="E426" s="40"/>
      <c r="F426" s="236" t="s">
        <v>639</v>
      </c>
      <c r="G426" s="40"/>
      <c r="H426" s="40"/>
      <c r="I426" s="237"/>
      <c r="J426" s="237"/>
      <c r="K426" s="40"/>
      <c r="L426" s="40"/>
      <c r="M426" s="44"/>
      <c r="N426" s="238"/>
      <c r="O426" s="239"/>
      <c r="P426" s="91"/>
      <c r="Q426" s="91"/>
      <c r="R426" s="91"/>
      <c r="S426" s="91"/>
      <c r="T426" s="91"/>
      <c r="U426" s="91"/>
      <c r="V426" s="91"/>
      <c r="W426" s="91"/>
      <c r="X426" s="92"/>
      <c r="Y426" s="38"/>
      <c r="Z426" s="38"/>
      <c r="AA426" s="38"/>
      <c r="AB426" s="38"/>
      <c r="AC426" s="38"/>
      <c r="AD426" s="38"/>
      <c r="AE426" s="38"/>
      <c r="AT426" s="17" t="s">
        <v>153</v>
      </c>
      <c r="AU426" s="17" t="s">
        <v>87</v>
      </c>
    </row>
    <row r="427" s="2" customFormat="1">
      <c r="A427" s="38"/>
      <c r="B427" s="39"/>
      <c r="C427" s="40"/>
      <c r="D427" s="240" t="s">
        <v>155</v>
      </c>
      <c r="E427" s="40"/>
      <c r="F427" s="241" t="s">
        <v>640</v>
      </c>
      <c r="G427" s="40"/>
      <c r="H427" s="40"/>
      <c r="I427" s="237"/>
      <c r="J427" s="237"/>
      <c r="K427" s="40"/>
      <c r="L427" s="40"/>
      <c r="M427" s="44"/>
      <c r="N427" s="238"/>
      <c r="O427" s="239"/>
      <c r="P427" s="91"/>
      <c r="Q427" s="91"/>
      <c r="R427" s="91"/>
      <c r="S427" s="91"/>
      <c r="T427" s="91"/>
      <c r="U427" s="91"/>
      <c r="V427" s="91"/>
      <c r="W427" s="91"/>
      <c r="X427" s="92"/>
      <c r="Y427" s="38"/>
      <c r="Z427" s="38"/>
      <c r="AA427" s="38"/>
      <c r="AB427" s="38"/>
      <c r="AC427" s="38"/>
      <c r="AD427" s="38"/>
      <c r="AE427" s="38"/>
      <c r="AT427" s="17" t="s">
        <v>155</v>
      </c>
      <c r="AU427" s="17" t="s">
        <v>87</v>
      </c>
    </row>
    <row r="428" s="13" customFormat="1">
      <c r="A428" s="13"/>
      <c r="B428" s="242"/>
      <c r="C428" s="243"/>
      <c r="D428" s="235" t="s">
        <v>157</v>
      </c>
      <c r="E428" s="244" t="s">
        <v>1</v>
      </c>
      <c r="F428" s="245" t="s">
        <v>1004</v>
      </c>
      <c r="G428" s="243"/>
      <c r="H428" s="246">
        <v>3</v>
      </c>
      <c r="I428" s="247"/>
      <c r="J428" s="247"/>
      <c r="K428" s="243"/>
      <c r="L428" s="243"/>
      <c r="M428" s="248"/>
      <c r="N428" s="249"/>
      <c r="O428" s="250"/>
      <c r="P428" s="250"/>
      <c r="Q428" s="250"/>
      <c r="R428" s="250"/>
      <c r="S428" s="250"/>
      <c r="T428" s="250"/>
      <c r="U428" s="250"/>
      <c r="V428" s="250"/>
      <c r="W428" s="250"/>
      <c r="X428" s="251"/>
      <c r="Y428" s="13"/>
      <c r="Z428" s="13"/>
      <c r="AA428" s="13"/>
      <c r="AB428" s="13"/>
      <c r="AC428" s="13"/>
      <c r="AD428" s="13"/>
      <c r="AE428" s="13"/>
      <c r="AT428" s="252" t="s">
        <v>157</v>
      </c>
      <c r="AU428" s="252" t="s">
        <v>87</v>
      </c>
      <c r="AV428" s="13" t="s">
        <v>87</v>
      </c>
      <c r="AW428" s="13" t="s">
        <v>5</v>
      </c>
      <c r="AX428" s="13" t="s">
        <v>77</v>
      </c>
      <c r="AY428" s="252" t="s">
        <v>144</v>
      </c>
    </row>
    <row r="429" s="14" customFormat="1">
      <c r="A429" s="14"/>
      <c r="B429" s="253"/>
      <c r="C429" s="254"/>
      <c r="D429" s="235" t="s">
        <v>157</v>
      </c>
      <c r="E429" s="255" t="s">
        <v>1</v>
      </c>
      <c r="F429" s="256" t="s">
        <v>159</v>
      </c>
      <c r="G429" s="254"/>
      <c r="H429" s="257">
        <v>3</v>
      </c>
      <c r="I429" s="258"/>
      <c r="J429" s="258"/>
      <c r="K429" s="254"/>
      <c r="L429" s="254"/>
      <c r="M429" s="259"/>
      <c r="N429" s="260"/>
      <c r="O429" s="261"/>
      <c r="P429" s="261"/>
      <c r="Q429" s="261"/>
      <c r="R429" s="261"/>
      <c r="S429" s="261"/>
      <c r="T429" s="261"/>
      <c r="U429" s="261"/>
      <c r="V429" s="261"/>
      <c r="W429" s="261"/>
      <c r="X429" s="262"/>
      <c r="Y429" s="14"/>
      <c r="Z429" s="14"/>
      <c r="AA429" s="14"/>
      <c r="AB429" s="14"/>
      <c r="AC429" s="14"/>
      <c r="AD429" s="14"/>
      <c r="AE429" s="14"/>
      <c r="AT429" s="263" t="s">
        <v>157</v>
      </c>
      <c r="AU429" s="263" t="s">
        <v>87</v>
      </c>
      <c r="AV429" s="14" t="s">
        <v>151</v>
      </c>
      <c r="AW429" s="14" t="s">
        <v>5</v>
      </c>
      <c r="AX429" s="14" t="s">
        <v>85</v>
      </c>
      <c r="AY429" s="263" t="s">
        <v>144</v>
      </c>
    </row>
    <row r="430" s="2" customFormat="1" ht="24.15" customHeight="1">
      <c r="A430" s="38"/>
      <c r="B430" s="39"/>
      <c r="C430" s="221" t="s">
        <v>570</v>
      </c>
      <c r="D430" s="221" t="s">
        <v>146</v>
      </c>
      <c r="E430" s="222" t="s">
        <v>1005</v>
      </c>
      <c r="F430" s="223" t="s">
        <v>1006</v>
      </c>
      <c r="G430" s="224" t="s">
        <v>149</v>
      </c>
      <c r="H430" s="225">
        <v>5</v>
      </c>
      <c r="I430" s="226"/>
      <c r="J430" s="226"/>
      <c r="K430" s="227">
        <f>ROUND(P430*H430,2)</f>
        <v>0</v>
      </c>
      <c r="L430" s="223" t="s">
        <v>150</v>
      </c>
      <c r="M430" s="44"/>
      <c r="N430" s="228" t="s">
        <v>1</v>
      </c>
      <c r="O430" s="229" t="s">
        <v>40</v>
      </c>
      <c r="P430" s="230">
        <f>I430+J430</f>
        <v>0</v>
      </c>
      <c r="Q430" s="230">
        <f>ROUND(I430*H430,2)</f>
        <v>0</v>
      </c>
      <c r="R430" s="230">
        <f>ROUND(J430*H430,2)</f>
        <v>0</v>
      </c>
      <c r="S430" s="91"/>
      <c r="T430" s="231">
        <f>S430*H430</f>
        <v>0</v>
      </c>
      <c r="U430" s="231">
        <v>0.023192000000000001</v>
      </c>
      <c r="V430" s="231">
        <f>U430*H430</f>
        <v>0.11596000000000001</v>
      </c>
      <c r="W430" s="231">
        <v>0</v>
      </c>
      <c r="X430" s="232">
        <f>W430*H430</f>
        <v>0</v>
      </c>
      <c r="Y430" s="38"/>
      <c r="Z430" s="38"/>
      <c r="AA430" s="38"/>
      <c r="AB430" s="38"/>
      <c r="AC430" s="38"/>
      <c r="AD430" s="38"/>
      <c r="AE430" s="38"/>
      <c r="AR430" s="233" t="s">
        <v>151</v>
      </c>
      <c r="AT430" s="233" t="s">
        <v>146</v>
      </c>
      <c r="AU430" s="233" t="s">
        <v>87</v>
      </c>
      <c r="AY430" s="17" t="s">
        <v>144</v>
      </c>
      <c r="BE430" s="234">
        <f>IF(O430="základní",K430,0)</f>
        <v>0</v>
      </c>
      <c r="BF430" s="234">
        <f>IF(O430="snížená",K430,0)</f>
        <v>0</v>
      </c>
      <c r="BG430" s="234">
        <f>IF(O430="zákl. přenesená",K430,0)</f>
        <v>0</v>
      </c>
      <c r="BH430" s="234">
        <f>IF(O430="sníž. přenesená",K430,0)</f>
        <v>0</v>
      </c>
      <c r="BI430" s="234">
        <f>IF(O430="nulová",K430,0)</f>
        <v>0</v>
      </c>
      <c r="BJ430" s="17" t="s">
        <v>85</v>
      </c>
      <c r="BK430" s="234">
        <f>ROUND(P430*H430,2)</f>
        <v>0</v>
      </c>
      <c r="BL430" s="17" t="s">
        <v>151</v>
      </c>
      <c r="BM430" s="233" t="s">
        <v>1007</v>
      </c>
    </row>
    <row r="431" s="2" customFormat="1">
      <c r="A431" s="38"/>
      <c r="B431" s="39"/>
      <c r="C431" s="40"/>
      <c r="D431" s="235" t="s">
        <v>153</v>
      </c>
      <c r="E431" s="40"/>
      <c r="F431" s="236" t="s">
        <v>1008</v>
      </c>
      <c r="G431" s="40"/>
      <c r="H431" s="40"/>
      <c r="I431" s="237"/>
      <c r="J431" s="237"/>
      <c r="K431" s="40"/>
      <c r="L431" s="40"/>
      <c r="M431" s="44"/>
      <c r="N431" s="238"/>
      <c r="O431" s="239"/>
      <c r="P431" s="91"/>
      <c r="Q431" s="91"/>
      <c r="R431" s="91"/>
      <c r="S431" s="91"/>
      <c r="T431" s="91"/>
      <c r="U431" s="91"/>
      <c r="V431" s="91"/>
      <c r="W431" s="91"/>
      <c r="X431" s="92"/>
      <c r="Y431" s="38"/>
      <c r="Z431" s="38"/>
      <c r="AA431" s="38"/>
      <c r="AB431" s="38"/>
      <c r="AC431" s="38"/>
      <c r="AD431" s="38"/>
      <c r="AE431" s="38"/>
      <c r="AT431" s="17" t="s">
        <v>153</v>
      </c>
      <c r="AU431" s="17" t="s">
        <v>87</v>
      </c>
    </row>
    <row r="432" s="2" customFormat="1">
      <c r="A432" s="38"/>
      <c r="B432" s="39"/>
      <c r="C432" s="40"/>
      <c r="D432" s="240" t="s">
        <v>155</v>
      </c>
      <c r="E432" s="40"/>
      <c r="F432" s="241" t="s">
        <v>1009</v>
      </c>
      <c r="G432" s="40"/>
      <c r="H432" s="40"/>
      <c r="I432" s="237"/>
      <c r="J432" s="237"/>
      <c r="K432" s="40"/>
      <c r="L432" s="40"/>
      <c r="M432" s="44"/>
      <c r="N432" s="238"/>
      <c r="O432" s="239"/>
      <c r="P432" s="91"/>
      <c r="Q432" s="91"/>
      <c r="R432" s="91"/>
      <c r="S432" s="91"/>
      <c r="T432" s="91"/>
      <c r="U432" s="91"/>
      <c r="V432" s="91"/>
      <c r="W432" s="91"/>
      <c r="X432" s="92"/>
      <c r="Y432" s="38"/>
      <c r="Z432" s="38"/>
      <c r="AA432" s="38"/>
      <c r="AB432" s="38"/>
      <c r="AC432" s="38"/>
      <c r="AD432" s="38"/>
      <c r="AE432" s="38"/>
      <c r="AT432" s="17" t="s">
        <v>155</v>
      </c>
      <c r="AU432" s="17" t="s">
        <v>87</v>
      </c>
    </row>
    <row r="433" s="2" customFormat="1" ht="24.15" customHeight="1">
      <c r="A433" s="38"/>
      <c r="B433" s="39"/>
      <c r="C433" s="221" t="s">
        <v>575</v>
      </c>
      <c r="D433" s="221" t="s">
        <v>146</v>
      </c>
      <c r="E433" s="222" t="s">
        <v>1010</v>
      </c>
      <c r="F433" s="223" t="s">
        <v>1011</v>
      </c>
      <c r="G433" s="224" t="s">
        <v>149</v>
      </c>
      <c r="H433" s="225">
        <v>1</v>
      </c>
      <c r="I433" s="226"/>
      <c r="J433" s="226"/>
      <c r="K433" s="227">
        <f>ROUND(P433*H433,2)</f>
        <v>0</v>
      </c>
      <c r="L433" s="223" t="s">
        <v>150</v>
      </c>
      <c r="M433" s="44"/>
      <c r="N433" s="228" t="s">
        <v>1</v>
      </c>
      <c r="O433" s="229" t="s">
        <v>40</v>
      </c>
      <c r="P433" s="230">
        <f>I433+J433</f>
        <v>0</v>
      </c>
      <c r="Q433" s="230">
        <f>ROUND(I433*H433,2)</f>
        <v>0</v>
      </c>
      <c r="R433" s="230">
        <f>ROUND(J433*H433,2)</f>
        <v>0</v>
      </c>
      <c r="S433" s="91"/>
      <c r="T433" s="231">
        <f>S433*H433</f>
        <v>0</v>
      </c>
      <c r="U433" s="231">
        <v>0.032442600000000002</v>
      </c>
      <c r="V433" s="231">
        <f>U433*H433</f>
        <v>0.032442600000000002</v>
      </c>
      <c r="W433" s="231">
        <v>0</v>
      </c>
      <c r="X433" s="232">
        <f>W433*H433</f>
        <v>0</v>
      </c>
      <c r="Y433" s="38"/>
      <c r="Z433" s="38"/>
      <c r="AA433" s="38"/>
      <c r="AB433" s="38"/>
      <c r="AC433" s="38"/>
      <c r="AD433" s="38"/>
      <c r="AE433" s="38"/>
      <c r="AR433" s="233" t="s">
        <v>151</v>
      </c>
      <c r="AT433" s="233" t="s">
        <v>146</v>
      </c>
      <c r="AU433" s="233" t="s">
        <v>87</v>
      </c>
      <c r="AY433" s="17" t="s">
        <v>144</v>
      </c>
      <c r="BE433" s="234">
        <f>IF(O433="základní",K433,0)</f>
        <v>0</v>
      </c>
      <c r="BF433" s="234">
        <f>IF(O433="snížená",K433,0)</f>
        <v>0</v>
      </c>
      <c r="BG433" s="234">
        <f>IF(O433="zákl. přenesená",K433,0)</f>
        <v>0</v>
      </c>
      <c r="BH433" s="234">
        <f>IF(O433="sníž. přenesená",K433,0)</f>
        <v>0</v>
      </c>
      <c r="BI433" s="234">
        <f>IF(O433="nulová",K433,0)</f>
        <v>0</v>
      </c>
      <c r="BJ433" s="17" t="s">
        <v>85</v>
      </c>
      <c r="BK433" s="234">
        <f>ROUND(P433*H433,2)</f>
        <v>0</v>
      </c>
      <c r="BL433" s="17" t="s">
        <v>151</v>
      </c>
      <c r="BM433" s="233" t="s">
        <v>1012</v>
      </c>
    </row>
    <row r="434" s="2" customFormat="1">
      <c r="A434" s="38"/>
      <c r="B434" s="39"/>
      <c r="C434" s="40"/>
      <c r="D434" s="235" t="s">
        <v>153</v>
      </c>
      <c r="E434" s="40"/>
      <c r="F434" s="236" t="s">
        <v>1013</v>
      </c>
      <c r="G434" s="40"/>
      <c r="H434" s="40"/>
      <c r="I434" s="237"/>
      <c r="J434" s="237"/>
      <c r="K434" s="40"/>
      <c r="L434" s="40"/>
      <c r="M434" s="44"/>
      <c r="N434" s="238"/>
      <c r="O434" s="239"/>
      <c r="P434" s="91"/>
      <c r="Q434" s="91"/>
      <c r="R434" s="91"/>
      <c r="S434" s="91"/>
      <c r="T434" s="91"/>
      <c r="U434" s="91"/>
      <c r="V434" s="91"/>
      <c r="W434" s="91"/>
      <c r="X434" s="92"/>
      <c r="Y434" s="38"/>
      <c r="Z434" s="38"/>
      <c r="AA434" s="38"/>
      <c r="AB434" s="38"/>
      <c r="AC434" s="38"/>
      <c r="AD434" s="38"/>
      <c r="AE434" s="38"/>
      <c r="AT434" s="17" t="s">
        <v>153</v>
      </c>
      <c r="AU434" s="17" t="s">
        <v>87</v>
      </c>
    </row>
    <row r="435" s="2" customFormat="1">
      <c r="A435" s="38"/>
      <c r="B435" s="39"/>
      <c r="C435" s="40"/>
      <c r="D435" s="240" t="s">
        <v>155</v>
      </c>
      <c r="E435" s="40"/>
      <c r="F435" s="241" t="s">
        <v>1014</v>
      </c>
      <c r="G435" s="40"/>
      <c r="H435" s="40"/>
      <c r="I435" s="237"/>
      <c r="J435" s="237"/>
      <c r="K435" s="40"/>
      <c r="L435" s="40"/>
      <c r="M435" s="44"/>
      <c r="N435" s="238"/>
      <c r="O435" s="239"/>
      <c r="P435" s="91"/>
      <c r="Q435" s="91"/>
      <c r="R435" s="91"/>
      <c r="S435" s="91"/>
      <c r="T435" s="91"/>
      <c r="U435" s="91"/>
      <c r="V435" s="91"/>
      <c r="W435" s="91"/>
      <c r="X435" s="92"/>
      <c r="Y435" s="38"/>
      <c r="Z435" s="38"/>
      <c r="AA435" s="38"/>
      <c r="AB435" s="38"/>
      <c r="AC435" s="38"/>
      <c r="AD435" s="38"/>
      <c r="AE435" s="38"/>
      <c r="AT435" s="17" t="s">
        <v>155</v>
      </c>
      <c r="AU435" s="17" t="s">
        <v>87</v>
      </c>
    </row>
    <row r="436" s="13" customFormat="1">
      <c r="A436" s="13"/>
      <c r="B436" s="242"/>
      <c r="C436" s="243"/>
      <c r="D436" s="235" t="s">
        <v>157</v>
      </c>
      <c r="E436" s="244" t="s">
        <v>1</v>
      </c>
      <c r="F436" s="245" t="s">
        <v>1015</v>
      </c>
      <c r="G436" s="243"/>
      <c r="H436" s="246">
        <v>1</v>
      </c>
      <c r="I436" s="247"/>
      <c r="J436" s="247"/>
      <c r="K436" s="243"/>
      <c r="L436" s="243"/>
      <c r="M436" s="248"/>
      <c r="N436" s="249"/>
      <c r="O436" s="250"/>
      <c r="P436" s="250"/>
      <c r="Q436" s="250"/>
      <c r="R436" s="250"/>
      <c r="S436" s="250"/>
      <c r="T436" s="250"/>
      <c r="U436" s="250"/>
      <c r="V436" s="250"/>
      <c r="W436" s="250"/>
      <c r="X436" s="251"/>
      <c r="Y436" s="13"/>
      <c r="Z436" s="13"/>
      <c r="AA436" s="13"/>
      <c r="AB436" s="13"/>
      <c r="AC436" s="13"/>
      <c r="AD436" s="13"/>
      <c r="AE436" s="13"/>
      <c r="AT436" s="252" t="s">
        <v>157</v>
      </c>
      <c r="AU436" s="252" t="s">
        <v>87</v>
      </c>
      <c r="AV436" s="13" t="s">
        <v>87</v>
      </c>
      <c r="AW436" s="13" t="s">
        <v>5</v>
      </c>
      <c r="AX436" s="13" t="s">
        <v>77</v>
      </c>
      <c r="AY436" s="252" t="s">
        <v>144</v>
      </c>
    </row>
    <row r="437" s="14" customFormat="1">
      <c r="A437" s="14"/>
      <c r="B437" s="253"/>
      <c r="C437" s="254"/>
      <c r="D437" s="235" t="s">
        <v>157</v>
      </c>
      <c r="E437" s="255" t="s">
        <v>1</v>
      </c>
      <c r="F437" s="256" t="s">
        <v>159</v>
      </c>
      <c r="G437" s="254"/>
      <c r="H437" s="257">
        <v>1</v>
      </c>
      <c r="I437" s="258"/>
      <c r="J437" s="258"/>
      <c r="K437" s="254"/>
      <c r="L437" s="254"/>
      <c r="M437" s="259"/>
      <c r="N437" s="260"/>
      <c r="O437" s="261"/>
      <c r="P437" s="261"/>
      <c r="Q437" s="261"/>
      <c r="R437" s="261"/>
      <c r="S437" s="261"/>
      <c r="T437" s="261"/>
      <c r="U437" s="261"/>
      <c r="V437" s="261"/>
      <c r="W437" s="261"/>
      <c r="X437" s="262"/>
      <c r="Y437" s="14"/>
      <c r="Z437" s="14"/>
      <c r="AA437" s="14"/>
      <c r="AB437" s="14"/>
      <c r="AC437" s="14"/>
      <c r="AD437" s="14"/>
      <c r="AE437" s="14"/>
      <c r="AT437" s="263" t="s">
        <v>157</v>
      </c>
      <c r="AU437" s="263" t="s">
        <v>87</v>
      </c>
      <c r="AV437" s="14" t="s">
        <v>151</v>
      </c>
      <c r="AW437" s="14" t="s">
        <v>5</v>
      </c>
      <c r="AX437" s="14" t="s">
        <v>85</v>
      </c>
      <c r="AY437" s="263" t="s">
        <v>144</v>
      </c>
    </row>
    <row r="438" s="2" customFormat="1" ht="24.15" customHeight="1">
      <c r="A438" s="38"/>
      <c r="B438" s="39"/>
      <c r="C438" s="221" t="s">
        <v>580</v>
      </c>
      <c r="D438" s="221" t="s">
        <v>146</v>
      </c>
      <c r="E438" s="222" t="s">
        <v>648</v>
      </c>
      <c r="F438" s="223" t="s">
        <v>649</v>
      </c>
      <c r="G438" s="224" t="s">
        <v>149</v>
      </c>
      <c r="H438" s="225">
        <v>1</v>
      </c>
      <c r="I438" s="226"/>
      <c r="J438" s="226"/>
      <c r="K438" s="227">
        <f>ROUND(P438*H438,2)</f>
        <v>0</v>
      </c>
      <c r="L438" s="223" t="s">
        <v>786</v>
      </c>
      <c r="M438" s="44"/>
      <c r="N438" s="228" t="s">
        <v>1</v>
      </c>
      <c r="O438" s="229" t="s">
        <v>40</v>
      </c>
      <c r="P438" s="230">
        <f>I438+J438</f>
        <v>0</v>
      </c>
      <c r="Q438" s="230">
        <f>ROUND(I438*H438,2)</f>
        <v>0</v>
      </c>
      <c r="R438" s="230">
        <f>ROUND(J438*H438,2)</f>
        <v>0</v>
      </c>
      <c r="S438" s="91"/>
      <c r="T438" s="231">
        <f>S438*H438</f>
        <v>0</v>
      </c>
      <c r="U438" s="231">
        <v>0.012919999999999999</v>
      </c>
      <c r="V438" s="231">
        <f>U438*H438</f>
        <v>0.012919999999999999</v>
      </c>
      <c r="W438" s="231">
        <v>0</v>
      </c>
      <c r="X438" s="232">
        <f>W438*H438</f>
        <v>0</v>
      </c>
      <c r="Y438" s="38"/>
      <c r="Z438" s="38"/>
      <c r="AA438" s="38"/>
      <c r="AB438" s="38"/>
      <c r="AC438" s="38"/>
      <c r="AD438" s="38"/>
      <c r="AE438" s="38"/>
      <c r="AR438" s="233" t="s">
        <v>151</v>
      </c>
      <c r="AT438" s="233" t="s">
        <v>146</v>
      </c>
      <c r="AU438" s="233" t="s">
        <v>87</v>
      </c>
      <c r="AY438" s="17" t="s">
        <v>144</v>
      </c>
      <c r="BE438" s="234">
        <f>IF(O438="základní",K438,0)</f>
        <v>0</v>
      </c>
      <c r="BF438" s="234">
        <f>IF(O438="snížená",K438,0)</f>
        <v>0</v>
      </c>
      <c r="BG438" s="234">
        <f>IF(O438="zákl. přenesená",K438,0)</f>
        <v>0</v>
      </c>
      <c r="BH438" s="234">
        <f>IF(O438="sníž. přenesená",K438,0)</f>
        <v>0</v>
      </c>
      <c r="BI438" s="234">
        <f>IF(O438="nulová",K438,0)</f>
        <v>0</v>
      </c>
      <c r="BJ438" s="17" t="s">
        <v>85</v>
      </c>
      <c r="BK438" s="234">
        <f>ROUND(P438*H438,2)</f>
        <v>0</v>
      </c>
      <c r="BL438" s="17" t="s">
        <v>151</v>
      </c>
      <c r="BM438" s="233" t="s">
        <v>1016</v>
      </c>
    </row>
    <row r="439" s="2" customFormat="1">
      <c r="A439" s="38"/>
      <c r="B439" s="39"/>
      <c r="C439" s="40"/>
      <c r="D439" s="235" t="s">
        <v>153</v>
      </c>
      <c r="E439" s="40"/>
      <c r="F439" s="236" t="s">
        <v>651</v>
      </c>
      <c r="G439" s="40"/>
      <c r="H439" s="40"/>
      <c r="I439" s="237"/>
      <c r="J439" s="237"/>
      <c r="K439" s="40"/>
      <c r="L439" s="40"/>
      <c r="M439" s="44"/>
      <c r="N439" s="238"/>
      <c r="O439" s="239"/>
      <c r="P439" s="91"/>
      <c r="Q439" s="91"/>
      <c r="R439" s="91"/>
      <c r="S439" s="91"/>
      <c r="T439" s="91"/>
      <c r="U439" s="91"/>
      <c r="V439" s="91"/>
      <c r="W439" s="91"/>
      <c r="X439" s="92"/>
      <c r="Y439" s="38"/>
      <c r="Z439" s="38"/>
      <c r="AA439" s="38"/>
      <c r="AB439" s="38"/>
      <c r="AC439" s="38"/>
      <c r="AD439" s="38"/>
      <c r="AE439" s="38"/>
      <c r="AT439" s="17" t="s">
        <v>153</v>
      </c>
      <c r="AU439" s="17" t="s">
        <v>87</v>
      </c>
    </row>
    <row r="440" s="2" customFormat="1" ht="24.15" customHeight="1">
      <c r="A440" s="38"/>
      <c r="B440" s="39"/>
      <c r="C440" s="221" t="s">
        <v>589</v>
      </c>
      <c r="D440" s="221" t="s">
        <v>146</v>
      </c>
      <c r="E440" s="222" t="s">
        <v>1017</v>
      </c>
      <c r="F440" s="223" t="s">
        <v>1018</v>
      </c>
      <c r="G440" s="224" t="s">
        <v>202</v>
      </c>
      <c r="H440" s="225">
        <v>23</v>
      </c>
      <c r="I440" s="226"/>
      <c r="J440" s="226"/>
      <c r="K440" s="227">
        <f>ROUND(P440*H440,2)</f>
        <v>0</v>
      </c>
      <c r="L440" s="223" t="s">
        <v>1</v>
      </c>
      <c r="M440" s="44"/>
      <c r="N440" s="228" t="s">
        <v>1</v>
      </c>
      <c r="O440" s="229" t="s">
        <v>40</v>
      </c>
      <c r="P440" s="230">
        <f>I440+J440</f>
        <v>0</v>
      </c>
      <c r="Q440" s="230">
        <f>ROUND(I440*H440,2)</f>
        <v>0</v>
      </c>
      <c r="R440" s="230">
        <f>ROUND(J440*H440,2)</f>
        <v>0</v>
      </c>
      <c r="S440" s="91"/>
      <c r="T440" s="231">
        <f>S440*H440</f>
        <v>0</v>
      </c>
      <c r="U440" s="231">
        <v>0</v>
      </c>
      <c r="V440" s="231">
        <f>U440*H440</f>
        <v>0</v>
      </c>
      <c r="W440" s="231">
        <v>0</v>
      </c>
      <c r="X440" s="232">
        <f>W440*H440</f>
        <v>0</v>
      </c>
      <c r="Y440" s="38"/>
      <c r="Z440" s="38"/>
      <c r="AA440" s="38"/>
      <c r="AB440" s="38"/>
      <c r="AC440" s="38"/>
      <c r="AD440" s="38"/>
      <c r="AE440" s="38"/>
      <c r="AR440" s="233" t="s">
        <v>151</v>
      </c>
      <c r="AT440" s="233" t="s">
        <v>146</v>
      </c>
      <c r="AU440" s="233" t="s">
        <v>87</v>
      </c>
      <c r="AY440" s="17" t="s">
        <v>144</v>
      </c>
      <c r="BE440" s="234">
        <f>IF(O440="základní",K440,0)</f>
        <v>0</v>
      </c>
      <c r="BF440" s="234">
        <f>IF(O440="snížená",K440,0)</f>
        <v>0</v>
      </c>
      <c r="BG440" s="234">
        <f>IF(O440="zákl. přenesená",K440,0)</f>
        <v>0</v>
      </c>
      <c r="BH440" s="234">
        <f>IF(O440="sníž. přenesená",K440,0)</f>
        <v>0</v>
      </c>
      <c r="BI440" s="234">
        <f>IF(O440="nulová",K440,0)</f>
        <v>0</v>
      </c>
      <c r="BJ440" s="17" t="s">
        <v>85</v>
      </c>
      <c r="BK440" s="234">
        <f>ROUND(P440*H440,2)</f>
        <v>0</v>
      </c>
      <c r="BL440" s="17" t="s">
        <v>151</v>
      </c>
      <c r="BM440" s="233" t="s">
        <v>1019</v>
      </c>
    </row>
    <row r="441" s="2" customFormat="1">
      <c r="A441" s="38"/>
      <c r="B441" s="39"/>
      <c r="C441" s="40"/>
      <c r="D441" s="235" t="s">
        <v>153</v>
      </c>
      <c r="E441" s="40"/>
      <c r="F441" s="236" t="s">
        <v>1020</v>
      </c>
      <c r="G441" s="40"/>
      <c r="H441" s="40"/>
      <c r="I441" s="237"/>
      <c r="J441" s="237"/>
      <c r="K441" s="40"/>
      <c r="L441" s="40"/>
      <c r="M441" s="44"/>
      <c r="N441" s="238"/>
      <c r="O441" s="239"/>
      <c r="P441" s="91"/>
      <c r="Q441" s="91"/>
      <c r="R441" s="91"/>
      <c r="S441" s="91"/>
      <c r="T441" s="91"/>
      <c r="U441" s="91"/>
      <c r="V441" s="91"/>
      <c r="W441" s="91"/>
      <c r="X441" s="92"/>
      <c r="Y441" s="38"/>
      <c r="Z441" s="38"/>
      <c r="AA441" s="38"/>
      <c r="AB441" s="38"/>
      <c r="AC441" s="38"/>
      <c r="AD441" s="38"/>
      <c r="AE441" s="38"/>
      <c r="AT441" s="17" t="s">
        <v>153</v>
      </c>
      <c r="AU441" s="17" t="s">
        <v>87</v>
      </c>
    </row>
    <row r="442" s="13" customFormat="1">
      <c r="A442" s="13"/>
      <c r="B442" s="242"/>
      <c r="C442" s="243"/>
      <c r="D442" s="235" t="s">
        <v>157</v>
      </c>
      <c r="E442" s="244" t="s">
        <v>1</v>
      </c>
      <c r="F442" s="245" t="s">
        <v>1021</v>
      </c>
      <c r="G442" s="243"/>
      <c r="H442" s="246">
        <v>23</v>
      </c>
      <c r="I442" s="247"/>
      <c r="J442" s="247"/>
      <c r="K442" s="243"/>
      <c r="L442" s="243"/>
      <c r="M442" s="248"/>
      <c r="N442" s="249"/>
      <c r="O442" s="250"/>
      <c r="P442" s="250"/>
      <c r="Q442" s="250"/>
      <c r="R442" s="250"/>
      <c r="S442" s="250"/>
      <c r="T442" s="250"/>
      <c r="U442" s="250"/>
      <c r="V442" s="250"/>
      <c r="W442" s="250"/>
      <c r="X442" s="251"/>
      <c r="Y442" s="13"/>
      <c r="Z442" s="13"/>
      <c r="AA442" s="13"/>
      <c r="AB442" s="13"/>
      <c r="AC442" s="13"/>
      <c r="AD442" s="13"/>
      <c r="AE442" s="13"/>
      <c r="AT442" s="252" t="s">
        <v>157</v>
      </c>
      <c r="AU442" s="252" t="s">
        <v>87</v>
      </c>
      <c r="AV442" s="13" t="s">
        <v>87</v>
      </c>
      <c r="AW442" s="13" t="s">
        <v>5</v>
      </c>
      <c r="AX442" s="13" t="s">
        <v>77</v>
      </c>
      <c r="AY442" s="252" t="s">
        <v>144</v>
      </c>
    </row>
    <row r="443" s="14" customFormat="1">
      <c r="A443" s="14"/>
      <c r="B443" s="253"/>
      <c r="C443" s="254"/>
      <c r="D443" s="235" t="s">
        <v>157</v>
      </c>
      <c r="E443" s="255" t="s">
        <v>1</v>
      </c>
      <c r="F443" s="256" t="s">
        <v>159</v>
      </c>
      <c r="G443" s="254"/>
      <c r="H443" s="257">
        <v>23</v>
      </c>
      <c r="I443" s="258"/>
      <c r="J443" s="258"/>
      <c r="K443" s="254"/>
      <c r="L443" s="254"/>
      <c r="M443" s="259"/>
      <c r="N443" s="260"/>
      <c r="O443" s="261"/>
      <c r="P443" s="261"/>
      <c r="Q443" s="261"/>
      <c r="R443" s="261"/>
      <c r="S443" s="261"/>
      <c r="T443" s="261"/>
      <c r="U443" s="261"/>
      <c r="V443" s="261"/>
      <c r="W443" s="261"/>
      <c r="X443" s="262"/>
      <c r="Y443" s="14"/>
      <c r="Z443" s="14"/>
      <c r="AA443" s="14"/>
      <c r="AB443" s="14"/>
      <c r="AC443" s="14"/>
      <c r="AD443" s="14"/>
      <c r="AE443" s="14"/>
      <c r="AT443" s="263" t="s">
        <v>157</v>
      </c>
      <c r="AU443" s="263" t="s">
        <v>87</v>
      </c>
      <c r="AV443" s="14" t="s">
        <v>151</v>
      </c>
      <c r="AW443" s="14" t="s">
        <v>5</v>
      </c>
      <c r="AX443" s="14" t="s">
        <v>85</v>
      </c>
      <c r="AY443" s="263" t="s">
        <v>144</v>
      </c>
    </row>
    <row r="444" s="2" customFormat="1" ht="24.15" customHeight="1">
      <c r="A444" s="38"/>
      <c r="B444" s="39"/>
      <c r="C444" s="221" t="s">
        <v>596</v>
      </c>
      <c r="D444" s="221" t="s">
        <v>146</v>
      </c>
      <c r="E444" s="222" t="s">
        <v>1022</v>
      </c>
      <c r="F444" s="223" t="s">
        <v>1023</v>
      </c>
      <c r="G444" s="224" t="s">
        <v>492</v>
      </c>
      <c r="H444" s="225">
        <v>4</v>
      </c>
      <c r="I444" s="226"/>
      <c r="J444" s="226"/>
      <c r="K444" s="227">
        <f>ROUND(P444*H444,2)</f>
        <v>0</v>
      </c>
      <c r="L444" s="223" t="s">
        <v>1</v>
      </c>
      <c r="M444" s="44"/>
      <c r="N444" s="228" t="s">
        <v>1</v>
      </c>
      <c r="O444" s="229" t="s">
        <v>40</v>
      </c>
      <c r="P444" s="230">
        <f>I444+J444</f>
        <v>0</v>
      </c>
      <c r="Q444" s="230">
        <f>ROUND(I444*H444,2)</f>
        <v>0</v>
      </c>
      <c r="R444" s="230">
        <f>ROUND(J444*H444,2)</f>
        <v>0</v>
      </c>
      <c r="S444" s="91"/>
      <c r="T444" s="231">
        <f>S444*H444</f>
        <v>0</v>
      </c>
      <c r="U444" s="231">
        <v>0.18812000000000001</v>
      </c>
      <c r="V444" s="231">
        <f>U444*H444</f>
        <v>0.75248000000000004</v>
      </c>
      <c r="W444" s="231">
        <v>0</v>
      </c>
      <c r="X444" s="232">
        <f>W444*H444</f>
        <v>0</v>
      </c>
      <c r="Y444" s="38"/>
      <c r="Z444" s="38"/>
      <c r="AA444" s="38"/>
      <c r="AB444" s="38"/>
      <c r="AC444" s="38"/>
      <c r="AD444" s="38"/>
      <c r="AE444" s="38"/>
      <c r="AR444" s="233" t="s">
        <v>151</v>
      </c>
      <c r="AT444" s="233" t="s">
        <v>146</v>
      </c>
      <c r="AU444" s="233" t="s">
        <v>87</v>
      </c>
      <c r="AY444" s="17" t="s">
        <v>144</v>
      </c>
      <c r="BE444" s="234">
        <f>IF(O444="základní",K444,0)</f>
        <v>0</v>
      </c>
      <c r="BF444" s="234">
        <f>IF(O444="snížená",K444,0)</f>
        <v>0</v>
      </c>
      <c r="BG444" s="234">
        <f>IF(O444="zákl. přenesená",K444,0)</f>
        <v>0</v>
      </c>
      <c r="BH444" s="234">
        <f>IF(O444="sníž. přenesená",K444,0)</f>
        <v>0</v>
      </c>
      <c r="BI444" s="234">
        <f>IF(O444="nulová",K444,0)</f>
        <v>0</v>
      </c>
      <c r="BJ444" s="17" t="s">
        <v>85</v>
      </c>
      <c r="BK444" s="234">
        <f>ROUND(P444*H444,2)</f>
        <v>0</v>
      </c>
      <c r="BL444" s="17" t="s">
        <v>151</v>
      </c>
      <c r="BM444" s="233" t="s">
        <v>1024</v>
      </c>
    </row>
    <row r="445" s="2" customFormat="1">
      <c r="A445" s="38"/>
      <c r="B445" s="39"/>
      <c r="C445" s="40"/>
      <c r="D445" s="235" t="s">
        <v>153</v>
      </c>
      <c r="E445" s="40"/>
      <c r="F445" s="236" t="s">
        <v>1023</v>
      </c>
      <c r="G445" s="40"/>
      <c r="H445" s="40"/>
      <c r="I445" s="237"/>
      <c r="J445" s="237"/>
      <c r="K445" s="40"/>
      <c r="L445" s="40"/>
      <c r="M445" s="44"/>
      <c r="N445" s="238"/>
      <c r="O445" s="239"/>
      <c r="P445" s="91"/>
      <c r="Q445" s="91"/>
      <c r="R445" s="91"/>
      <c r="S445" s="91"/>
      <c r="T445" s="91"/>
      <c r="U445" s="91"/>
      <c r="V445" s="91"/>
      <c r="W445" s="91"/>
      <c r="X445" s="92"/>
      <c r="Y445" s="38"/>
      <c r="Z445" s="38"/>
      <c r="AA445" s="38"/>
      <c r="AB445" s="38"/>
      <c r="AC445" s="38"/>
      <c r="AD445" s="38"/>
      <c r="AE445" s="38"/>
      <c r="AT445" s="17" t="s">
        <v>153</v>
      </c>
      <c r="AU445" s="17" t="s">
        <v>87</v>
      </c>
    </row>
    <row r="446" s="13" customFormat="1">
      <c r="A446" s="13"/>
      <c r="B446" s="242"/>
      <c r="C446" s="243"/>
      <c r="D446" s="235" t="s">
        <v>157</v>
      </c>
      <c r="E446" s="244" t="s">
        <v>1</v>
      </c>
      <c r="F446" s="245" t="s">
        <v>1025</v>
      </c>
      <c r="G446" s="243"/>
      <c r="H446" s="246">
        <v>4</v>
      </c>
      <c r="I446" s="247"/>
      <c r="J446" s="247"/>
      <c r="K446" s="243"/>
      <c r="L446" s="243"/>
      <c r="M446" s="248"/>
      <c r="N446" s="249"/>
      <c r="O446" s="250"/>
      <c r="P446" s="250"/>
      <c r="Q446" s="250"/>
      <c r="R446" s="250"/>
      <c r="S446" s="250"/>
      <c r="T446" s="250"/>
      <c r="U446" s="250"/>
      <c r="V446" s="250"/>
      <c r="W446" s="250"/>
      <c r="X446" s="251"/>
      <c r="Y446" s="13"/>
      <c r="Z446" s="13"/>
      <c r="AA446" s="13"/>
      <c r="AB446" s="13"/>
      <c r="AC446" s="13"/>
      <c r="AD446" s="13"/>
      <c r="AE446" s="13"/>
      <c r="AT446" s="252" t="s">
        <v>157</v>
      </c>
      <c r="AU446" s="252" t="s">
        <v>87</v>
      </c>
      <c r="AV446" s="13" t="s">
        <v>87</v>
      </c>
      <c r="AW446" s="13" t="s">
        <v>5</v>
      </c>
      <c r="AX446" s="13" t="s">
        <v>77</v>
      </c>
      <c r="AY446" s="252" t="s">
        <v>144</v>
      </c>
    </row>
    <row r="447" s="14" customFormat="1">
      <c r="A447" s="14"/>
      <c r="B447" s="253"/>
      <c r="C447" s="254"/>
      <c r="D447" s="235" t="s">
        <v>157</v>
      </c>
      <c r="E447" s="255" t="s">
        <v>1</v>
      </c>
      <c r="F447" s="256" t="s">
        <v>159</v>
      </c>
      <c r="G447" s="254"/>
      <c r="H447" s="257">
        <v>4</v>
      </c>
      <c r="I447" s="258"/>
      <c r="J447" s="258"/>
      <c r="K447" s="254"/>
      <c r="L447" s="254"/>
      <c r="M447" s="259"/>
      <c r="N447" s="260"/>
      <c r="O447" s="261"/>
      <c r="P447" s="261"/>
      <c r="Q447" s="261"/>
      <c r="R447" s="261"/>
      <c r="S447" s="261"/>
      <c r="T447" s="261"/>
      <c r="U447" s="261"/>
      <c r="V447" s="261"/>
      <c r="W447" s="261"/>
      <c r="X447" s="262"/>
      <c r="Y447" s="14"/>
      <c r="Z447" s="14"/>
      <c r="AA447" s="14"/>
      <c r="AB447" s="14"/>
      <c r="AC447" s="14"/>
      <c r="AD447" s="14"/>
      <c r="AE447" s="14"/>
      <c r="AT447" s="263" t="s">
        <v>157</v>
      </c>
      <c r="AU447" s="263" t="s">
        <v>87</v>
      </c>
      <c r="AV447" s="14" t="s">
        <v>151</v>
      </c>
      <c r="AW447" s="14" t="s">
        <v>5</v>
      </c>
      <c r="AX447" s="14" t="s">
        <v>85</v>
      </c>
      <c r="AY447" s="263" t="s">
        <v>144</v>
      </c>
    </row>
    <row r="448" s="2" customFormat="1" ht="24.15" customHeight="1">
      <c r="A448" s="38"/>
      <c r="B448" s="39"/>
      <c r="C448" s="221" t="s">
        <v>603</v>
      </c>
      <c r="D448" s="221" t="s">
        <v>146</v>
      </c>
      <c r="E448" s="222" t="s">
        <v>1026</v>
      </c>
      <c r="F448" s="223" t="s">
        <v>1027</v>
      </c>
      <c r="G448" s="224" t="s">
        <v>492</v>
      </c>
      <c r="H448" s="225">
        <v>4</v>
      </c>
      <c r="I448" s="226"/>
      <c r="J448" s="226"/>
      <c r="K448" s="227">
        <f>ROUND(P448*H448,2)</f>
        <v>0</v>
      </c>
      <c r="L448" s="223" t="s">
        <v>1</v>
      </c>
      <c r="M448" s="44"/>
      <c r="N448" s="228" t="s">
        <v>1</v>
      </c>
      <c r="O448" s="229" t="s">
        <v>40</v>
      </c>
      <c r="P448" s="230">
        <f>I448+J448</f>
        <v>0</v>
      </c>
      <c r="Q448" s="230">
        <f>ROUND(I448*H448,2)</f>
        <v>0</v>
      </c>
      <c r="R448" s="230">
        <f>ROUND(J448*H448,2)</f>
        <v>0</v>
      </c>
      <c r="S448" s="91"/>
      <c r="T448" s="231">
        <f>S448*H448</f>
        <v>0</v>
      </c>
      <c r="U448" s="231">
        <v>0</v>
      </c>
      <c r="V448" s="231">
        <f>U448*H448</f>
        <v>0</v>
      </c>
      <c r="W448" s="231">
        <v>0</v>
      </c>
      <c r="X448" s="232">
        <f>W448*H448</f>
        <v>0</v>
      </c>
      <c r="Y448" s="38"/>
      <c r="Z448" s="38"/>
      <c r="AA448" s="38"/>
      <c r="AB448" s="38"/>
      <c r="AC448" s="38"/>
      <c r="AD448" s="38"/>
      <c r="AE448" s="38"/>
      <c r="AR448" s="233" t="s">
        <v>151</v>
      </c>
      <c r="AT448" s="233" t="s">
        <v>146</v>
      </c>
      <c r="AU448" s="233" t="s">
        <v>87</v>
      </c>
      <c r="AY448" s="17" t="s">
        <v>144</v>
      </c>
      <c r="BE448" s="234">
        <f>IF(O448="základní",K448,0)</f>
        <v>0</v>
      </c>
      <c r="BF448" s="234">
        <f>IF(O448="snížená",K448,0)</f>
        <v>0</v>
      </c>
      <c r="BG448" s="234">
        <f>IF(O448="zákl. přenesená",K448,0)</f>
        <v>0</v>
      </c>
      <c r="BH448" s="234">
        <f>IF(O448="sníž. přenesená",K448,0)</f>
        <v>0</v>
      </c>
      <c r="BI448" s="234">
        <f>IF(O448="nulová",K448,0)</f>
        <v>0</v>
      </c>
      <c r="BJ448" s="17" t="s">
        <v>85</v>
      </c>
      <c r="BK448" s="234">
        <f>ROUND(P448*H448,2)</f>
        <v>0</v>
      </c>
      <c r="BL448" s="17" t="s">
        <v>151</v>
      </c>
      <c r="BM448" s="233" t="s">
        <v>1028</v>
      </c>
    </row>
    <row r="449" s="2" customFormat="1">
      <c r="A449" s="38"/>
      <c r="B449" s="39"/>
      <c r="C449" s="40"/>
      <c r="D449" s="235" t="s">
        <v>153</v>
      </c>
      <c r="E449" s="40"/>
      <c r="F449" s="236" t="s">
        <v>1029</v>
      </c>
      <c r="G449" s="40"/>
      <c r="H449" s="40"/>
      <c r="I449" s="237"/>
      <c r="J449" s="237"/>
      <c r="K449" s="40"/>
      <c r="L449" s="40"/>
      <c r="M449" s="44"/>
      <c r="N449" s="238"/>
      <c r="O449" s="239"/>
      <c r="P449" s="91"/>
      <c r="Q449" s="91"/>
      <c r="R449" s="91"/>
      <c r="S449" s="91"/>
      <c r="T449" s="91"/>
      <c r="U449" s="91"/>
      <c r="V449" s="91"/>
      <c r="W449" s="91"/>
      <c r="X449" s="92"/>
      <c r="Y449" s="38"/>
      <c r="Z449" s="38"/>
      <c r="AA449" s="38"/>
      <c r="AB449" s="38"/>
      <c r="AC449" s="38"/>
      <c r="AD449" s="38"/>
      <c r="AE449" s="38"/>
      <c r="AT449" s="17" t="s">
        <v>153</v>
      </c>
      <c r="AU449" s="17" t="s">
        <v>87</v>
      </c>
    </row>
    <row r="450" s="13" customFormat="1">
      <c r="A450" s="13"/>
      <c r="B450" s="242"/>
      <c r="C450" s="243"/>
      <c r="D450" s="235" t="s">
        <v>157</v>
      </c>
      <c r="E450" s="244" t="s">
        <v>1</v>
      </c>
      <c r="F450" s="245" t="s">
        <v>1030</v>
      </c>
      <c r="G450" s="243"/>
      <c r="H450" s="246">
        <v>4</v>
      </c>
      <c r="I450" s="247"/>
      <c r="J450" s="247"/>
      <c r="K450" s="243"/>
      <c r="L450" s="243"/>
      <c r="M450" s="248"/>
      <c r="N450" s="249"/>
      <c r="O450" s="250"/>
      <c r="P450" s="250"/>
      <c r="Q450" s="250"/>
      <c r="R450" s="250"/>
      <c r="S450" s="250"/>
      <c r="T450" s="250"/>
      <c r="U450" s="250"/>
      <c r="V450" s="250"/>
      <c r="W450" s="250"/>
      <c r="X450" s="251"/>
      <c r="Y450" s="13"/>
      <c r="Z450" s="13"/>
      <c r="AA450" s="13"/>
      <c r="AB450" s="13"/>
      <c r="AC450" s="13"/>
      <c r="AD450" s="13"/>
      <c r="AE450" s="13"/>
      <c r="AT450" s="252" t="s">
        <v>157</v>
      </c>
      <c r="AU450" s="252" t="s">
        <v>87</v>
      </c>
      <c r="AV450" s="13" t="s">
        <v>87</v>
      </c>
      <c r="AW450" s="13" t="s">
        <v>5</v>
      </c>
      <c r="AX450" s="13" t="s">
        <v>77</v>
      </c>
      <c r="AY450" s="252" t="s">
        <v>144</v>
      </c>
    </row>
    <row r="451" s="14" customFormat="1">
      <c r="A451" s="14"/>
      <c r="B451" s="253"/>
      <c r="C451" s="254"/>
      <c r="D451" s="235" t="s">
        <v>157</v>
      </c>
      <c r="E451" s="255" t="s">
        <v>1</v>
      </c>
      <c r="F451" s="256" t="s">
        <v>159</v>
      </c>
      <c r="G451" s="254"/>
      <c r="H451" s="257">
        <v>4</v>
      </c>
      <c r="I451" s="258"/>
      <c r="J451" s="258"/>
      <c r="K451" s="254"/>
      <c r="L451" s="254"/>
      <c r="M451" s="259"/>
      <c r="N451" s="260"/>
      <c r="O451" s="261"/>
      <c r="P451" s="261"/>
      <c r="Q451" s="261"/>
      <c r="R451" s="261"/>
      <c r="S451" s="261"/>
      <c r="T451" s="261"/>
      <c r="U451" s="261"/>
      <c r="V451" s="261"/>
      <c r="W451" s="261"/>
      <c r="X451" s="262"/>
      <c r="Y451" s="14"/>
      <c r="Z451" s="14"/>
      <c r="AA451" s="14"/>
      <c r="AB451" s="14"/>
      <c r="AC451" s="14"/>
      <c r="AD451" s="14"/>
      <c r="AE451" s="14"/>
      <c r="AT451" s="263" t="s">
        <v>157</v>
      </c>
      <c r="AU451" s="263" t="s">
        <v>87</v>
      </c>
      <c r="AV451" s="14" t="s">
        <v>151</v>
      </c>
      <c r="AW451" s="14" t="s">
        <v>5</v>
      </c>
      <c r="AX451" s="14" t="s">
        <v>85</v>
      </c>
      <c r="AY451" s="263" t="s">
        <v>144</v>
      </c>
    </row>
    <row r="452" s="2" customFormat="1" ht="24.15" customHeight="1">
      <c r="A452" s="38"/>
      <c r="B452" s="39"/>
      <c r="C452" s="221" t="s">
        <v>613</v>
      </c>
      <c r="D452" s="221" t="s">
        <v>146</v>
      </c>
      <c r="E452" s="222" t="s">
        <v>1031</v>
      </c>
      <c r="F452" s="223" t="s">
        <v>1032</v>
      </c>
      <c r="G452" s="224" t="s">
        <v>149</v>
      </c>
      <c r="H452" s="225">
        <v>2</v>
      </c>
      <c r="I452" s="226"/>
      <c r="J452" s="226"/>
      <c r="K452" s="227">
        <f>ROUND(P452*H452,2)</f>
        <v>0</v>
      </c>
      <c r="L452" s="223" t="s">
        <v>1</v>
      </c>
      <c r="M452" s="44"/>
      <c r="N452" s="228" t="s">
        <v>1</v>
      </c>
      <c r="O452" s="229" t="s">
        <v>40</v>
      </c>
      <c r="P452" s="230">
        <f>I452+J452</f>
        <v>0</v>
      </c>
      <c r="Q452" s="230">
        <f>ROUND(I452*H452,2)</f>
        <v>0</v>
      </c>
      <c r="R452" s="230">
        <f>ROUND(J452*H452,2)</f>
        <v>0</v>
      </c>
      <c r="S452" s="91"/>
      <c r="T452" s="231">
        <f>S452*H452</f>
        <v>0</v>
      </c>
      <c r="U452" s="231">
        <v>0</v>
      </c>
      <c r="V452" s="231">
        <f>U452*H452</f>
        <v>0</v>
      </c>
      <c r="W452" s="231">
        <v>0</v>
      </c>
      <c r="X452" s="232">
        <f>W452*H452</f>
        <v>0</v>
      </c>
      <c r="Y452" s="38"/>
      <c r="Z452" s="38"/>
      <c r="AA452" s="38"/>
      <c r="AB452" s="38"/>
      <c r="AC452" s="38"/>
      <c r="AD452" s="38"/>
      <c r="AE452" s="38"/>
      <c r="AR452" s="233" t="s">
        <v>151</v>
      </c>
      <c r="AT452" s="233" t="s">
        <v>146</v>
      </c>
      <c r="AU452" s="233" t="s">
        <v>87</v>
      </c>
      <c r="AY452" s="17" t="s">
        <v>144</v>
      </c>
      <c r="BE452" s="234">
        <f>IF(O452="základní",K452,0)</f>
        <v>0</v>
      </c>
      <c r="BF452" s="234">
        <f>IF(O452="snížená",K452,0)</f>
        <v>0</v>
      </c>
      <c r="BG452" s="234">
        <f>IF(O452="zákl. přenesená",K452,0)</f>
        <v>0</v>
      </c>
      <c r="BH452" s="234">
        <f>IF(O452="sníž. přenesená",K452,0)</f>
        <v>0</v>
      </c>
      <c r="BI452" s="234">
        <f>IF(O452="nulová",K452,0)</f>
        <v>0</v>
      </c>
      <c r="BJ452" s="17" t="s">
        <v>85</v>
      </c>
      <c r="BK452" s="234">
        <f>ROUND(P452*H452,2)</f>
        <v>0</v>
      </c>
      <c r="BL452" s="17" t="s">
        <v>151</v>
      </c>
      <c r="BM452" s="233" t="s">
        <v>1033</v>
      </c>
    </row>
    <row r="453" s="2" customFormat="1">
      <c r="A453" s="38"/>
      <c r="B453" s="39"/>
      <c r="C453" s="40"/>
      <c r="D453" s="235" t="s">
        <v>153</v>
      </c>
      <c r="E453" s="40"/>
      <c r="F453" s="236" t="s">
        <v>1034</v>
      </c>
      <c r="G453" s="40"/>
      <c r="H453" s="40"/>
      <c r="I453" s="237"/>
      <c r="J453" s="237"/>
      <c r="K453" s="40"/>
      <c r="L453" s="40"/>
      <c r="M453" s="44"/>
      <c r="N453" s="238"/>
      <c r="O453" s="239"/>
      <c r="P453" s="91"/>
      <c r="Q453" s="91"/>
      <c r="R453" s="91"/>
      <c r="S453" s="91"/>
      <c r="T453" s="91"/>
      <c r="U453" s="91"/>
      <c r="V453" s="91"/>
      <c r="W453" s="91"/>
      <c r="X453" s="92"/>
      <c r="Y453" s="38"/>
      <c r="Z453" s="38"/>
      <c r="AA453" s="38"/>
      <c r="AB453" s="38"/>
      <c r="AC453" s="38"/>
      <c r="AD453" s="38"/>
      <c r="AE453" s="38"/>
      <c r="AT453" s="17" t="s">
        <v>153</v>
      </c>
      <c r="AU453" s="17" t="s">
        <v>87</v>
      </c>
    </row>
    <row r="454" s="13" customFormat="1">
      <c r="A454" s="13"/>
      <c r="B454" s="242"/>
      <c r="C454" s="243"/>
      <c r="D454" s="235" t="s">
        <v>157</v>
      </c>
      <c r="E454" s="244" t="s">
        <v>1</v>
      </c>
      <c r="F454" s="245" t="s">
        <v>1035</v>
      </c>
      <c r="G454" s="243"/>
      <c r="H454" s="246">
        <v>2</v>
      </c>
      <c r="I454" s="247"/>
      <c r="J454" s="247"/>
      <c r="K454" s="243"/>
      <c r="L454" s="243"/>
      <c r="M454" s="248"/>
      <c r="N454" s="249"/>
      <c r="O454" s="250"/>
      <c r="P454" s="250"/>
      <c r="Q454" s="250"/>
      <c r="R454" s="250"/>
      <c r="S454" s="250"/>
      <c r="T454" s="250"/>
      <c r="U454" s="250"/>
      <c r="V454" s="250"/>
      <c r="W454" s="250"/>
      <c r="X454" s="251"/>
      <c r="Y454" s="13"/>
      <c r="Z454" s="13"/>
      <c r="AA454" s="13"/>
      <c r="AB454" s="13"/>
      <c r="AC454" s="13"/>
      <c r="AD454" s="13"/>
      <c r="AE454" s="13"/>
      <c r="AT454" s="252" t="s">
        <v>157</v>
      </c>
      <c r="AU454" s="252" t="s">
        <v>87</v>
      </c>
      <c r="AV454" s="13" t="s">
        <v>87</v>
      </c>
      <c r="AW454" s="13" t="s">
        <v>5</v>
      </c>
      <c r="AX454" s="13" t="s">
        <v>77</v>
      </c>
      <c r="AY454" s="252" t="s">
        <v>144</v>
      </c>
    </row>
    <row r="455" s="14" customFormat="1">
      <c r="A455" s="14"/>
      <c r="B455" s="253"/>
      <c r="C455" s="254"/>
      <c r="D455" s="235" t="s">
        <v>157</v>
      </c>
      <c r="E455" s="255" t="s">
        <v>1</v>
      </c>
      <c r="F455" s="256" t="s">
        <v>159</v>
      </c>
      <c r="G455" s="254"/>
      <c r="H455" s="257">
        <v>2</v>
      </c>
      <c r="I455" s="258"/>
      <c r="J455" s="258"/>
      <c r="K455" s="254"/>
      <c r="L455" s="254"/>
      <c r="M455" s="259"/>
      <c r="N455" s="260"/>
      <c r="O455" s="261"/>
      <c r="P455" s="261"/>
      <c r="Q455" s="261"/>
      <c r="R455" s="261"/>
      <c r="S455" s="261"/>
      <c r="T455" s="261"/>
      <c r="U455" s="261"/>
      <c r="V455" s="261"/>
      <c r="W455" s="261"/>
      <c r="X455" s="262"/>
      <c r="Y455" s="14"/>
      <c r="Z455" s="14"/>
      <c r="AA455" s="14"/>
      <c r="AB455" s="14"/>
      <c r="AC455" s="14"/>
      <c r="AD455" s="14"/>
      <c r="AE455" s="14"/>
      <c r="AT455" s="263" t="s">
        <v>157</v>
      </c>
      <c r="AU455" s="263" t="s">
        <v>87</v>
      </c>
      <c r="AV455" s="14" t="s">
        <v>151</v>
      </c>
      <c r="AW455" s="14" t="s">
        <v>5</v>
      </c>
      <c r="AX455" s="14" t="s">
        <v>85</v>
      </c>
      <c r="AY455" s="263" t="s">
        <v>144</v>
      </c>
    </row>
    <row r="456" s="2" customFormat="1" ht="16.5" customHeight="1">
      <c r="A456" s="38"/>
      <c r="B456" s="39"/>
      <c r="C456" s="221" t="s">
        <v>622</v>
      </c>
      <c r="D456" s="221" t="s">
        <v>146</v>
      </c>
      <c r="E456" s="222" t="s">
        <v>680</v>
      </c>
      <c r="F456" s="223" t="s">
        <v>681</v>
      </c>
      <c r="G456" s="224" t="s">
        <v>682</v>
      </c>
      <c r="H456" s="225">
        <v>1</v>
      </c>
      <c r="I456" s="226"/>
      <c r="J456" s="226"/>
      <c r="K456" s="227">
        <f>ROUND(P456*H456,2)</f>
        <v>0</v>
      </c>
      <c r="L456" s="223" t="s">
        <v>1</v>
      </c>
      <c r="M456" s="44"/>
      <c r="N456" s="228" t="s">
        <v>1</v>
      </c>
      <c r="O456" s="229" t="s">
        <v>40</v>
      </c>
      <c r="P456" s="230">
        <f>I456+J456</f>
        <v>0</v>
      </c>
      <c r="Q456" s="230">
        <f>ROUND(I456*H456,2)</f>
        <v>0</v>
      </c>
      <c r="R456" s="230">
        <f>ROUND(J456*H456,2)</f>
        <v>0</v>
      </c>
      <c r="S456" s="91"/>
      <c r="T456" s="231">
        <f>S456*H456</f>
        <v>0</v>
      </c>
      <c r="U456" s="231">
        <v>0.18812000000000001</v>
      </c>
      <c r="V456" s="231">
        <f>U456*H456</f>
        <v>0.18812000000000001</v>
      </c>
      <c r="W456" s="231">
        <v>0</v>
      </c>
      <c r="X456" s="232">
        <f>W456*H456</f>
        <v>0</v>
      </c>
      <c r="Y456" s="38"/>
      <c r="Z456" s="38"/>
      <c r="AA456" s="38"/>
      <c r="AB456" s="38"/>
      <c r="AC456" s="38"/>
      <c r="AD456" s="38"/>
      <c r="AE456" s="38"/>
      <c r="AR456" s="233" t="s">
        <v>151</v>
      </c>
      <c r="AT456" s="233" t="s">
        <v>146</v>
      </c>
      <c r="AU456" s="233" t="s">
        <v>87</v>
      </c>
      <c r="AY456" s="17" t="s">
        <v>144</v>
      </c>
      <c r="BE456" s="234">
        <f>IF(O456="základní",K456,0)</f>
        <v>0</v>
      </c>
      <c r="BF456" s="234">
        <f>IF(O456="snížená",K456,0)</f>
        <v>0</v>
      </c>
      <c r="BG456" s="234">
        <f>IF(O456="zákl. přenesená",K456,0)</f>
        <v>0</v>
      </c>
      <c r="BH456" s="234">
        <f>IF(O456="sníž. přenesená",K456,0)</f>
        <v>0</v>
      </c>
      <c r="BI456" s="234">
        <f>IF(O456="nulová",K456,0)</f>
        <v>0</v>
      </c>
      <c r="BJ456" s="17" t="s">
        <v>85</v>
      </c>
      <c r="BK456" s="234">
        <f>ROUND(P456*H456,2)</f>
        <v>0</v>
      </c>
      <c r="BL456" s="17" t="s">
        <v>151</v>
      </c>
      <c r="BM456" s="233" t="s">
        <v>1036</v>
      </c>
    </row>
    <row r="457" s="2" customFormat="1">
      <c r="A457" s="38"/>
      <c r="B457" s="39"/>
      <c r="C457" s="40"/>
      <c r="D457" s="235" t="s">
        <v>153</v>
      </c>
      <c r="E457" s="40"/>
      <c r="F457" s="236" t="s">
        <v>681</v>
      </c>
      <c r="G457" s="40"/>
      <c r="H457" s="40"/>
      <c r="I457" s="237"/>
      <c r="J457" s="237"/>
      <c r="K457" s="40"/>
      <c r="L457" s="40"/>
      <c r="M457" s="44"/>
      <c r="N457" s="289"/>
      <c r="O457" s="290"/>
      <c r="P457" s="291"/>
      <c r="Q457" s="291"/>
      <c r="R457" s="291"/>
      <c r="S457" s="291"/>
      <c r="T457" s="291"/>
      <c r="U457" s="291"/>
      <c r="V457" s="291"/>
      <c r="W457" s="291"/>
      <c r="X457" s="292"/>
      <c r="Y457" s="38"/>
      <c r="Z457" s="38"/>
      <c r="AA457" s="38"/>
      <c r="AB457" s="38"/>
      <c r="AC457" s="38"/>
      <c r="AD457" s="38"/>
      <c r="AE457" s="38"/>
      <c r="AT457" s="17" t="s">
        <v>153</v>
      </c>
      <c r="AU457" s="17" t="s">
        <v>87</v>
      </c>
    </row>
    <row r="458" s="2" customFormat="1" ht="6.96" customHeight="1">
      <c r="A458" s="38"/>
      <c r="B458" s="66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44"/>
      <c r="N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</row>
  </sheetData>
  <sheetProtection sheet="1" autoFilter="0" formatColumns="0" formatRows="0" objects="1" scenarios="1" spinCount="100000" saltValue="Lr/8es9OqAJgTUCe/vDZsgX3mYPybXGaqnMgVJuXfFA5lEfx8yliaa7qBDSqAVKQher7MqUc9C8EMJZAl5AkbQ==" hashValue="IZhSQk9rcMCVQmauouc4FTXzpNOSN173yOO152duA7BjAktnblmRPVqk5pyLS10lgiqqNC17mXJMRw2CJA5mvw==" algorithmName="SHA-512" password="CC35"/>
  <autoFilter ref="C129:L457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M2:Z2"/>
  </mergeCells>
  <hyperlinks>
    <hyperlink ref="F135" r:id="rId1" display="https://podminky.urs.cz/item/CS_URS_2023_02/112151012"/>
    <hyperlink ref="F140" r:id="rId2" display="https://podminky.urs.cz/item/CS_URS_2023_02/112251101"/>
    <hyperlink ref="F157" r:id="rId3" display="https://podminky.urs.cz/item/CS_URS_2023_02/119003223"/>
    <hyperlink ref="F162" r:id="rId4" display="https://podminky.urs.cz/item/CS_URS_2023_02/119003224"/>
    <hyperlink ref="F167" r:id="rId5" display="https://podminky.urs.cz/item/CS_URS_2023_02/131253104"/>
    <hyperlink ref="F172" r:id="rId6" display="https://podminky.urs.cz/item/CS_URS_2023_02/151101101"/>
    <hyperlink ref="F177" r:id="rId7" display="https://podminky.urs.cz/item/CS_URS_2023_02/151101102"/>
    <hyperlink ref="F182" r:id="rId8" display="https://podminky.urs.cz/item/CS_URS_2023_02/151101111"/>
    <hyperlink ref="F187" r:id="rId9" display="https://podminky.urs.cz/item/CS_URS_2023_02/151101112"/>
    <hyperlink ref="F192" r:id="rId10" display="https://podminky.urs.cz/item/CS_URS_2023_02/162451105"/>
    <hyperlink ref="F198" r:id="rId11" display="https://podminky.urs.cz/item/CS_URS_2023_02/162751117"/>
    <hyperlink ref="F203" r:id="rId12" display="https://podminky.urs.cz/item/CS_URS_2023_02/162751119"/>
    <hyperlink ref="F217" r:id="rId13" display="https://podminky.urs.cz/item/CS_URS_2023_02/171201221"/>
    <hyperlink ref="F222" r:id="rId14" display="https://podminky.urs.cz/item/CS_URS_2023_02/174101101"/>
    <hyperlink ref="F227" r:id="rId15" display="https://podminky.urs.cz/item/CS_URS_2023_02/175111101"/>
    <hyperlink ref="F232" r:id="rId16" display="https://podminky.urs.cz/item/CS_URS_2023_02/181006113"/>
    <hyperlink ref="F238" r:id="rId17" display="https://podminky.urs.cz/item/CS_URS_2023_02/212750101"/>
    <hyperlink ref="F243" r:id="rId18" display="https://podminky.urs.cz/item/CS_URS_2023_02/275311126"/>
    <hyperlink ref="F282" r:id="rId19" display="https://podminky.urs.cz/item/CS_URS_2023_02/850445921"/>
    <hyperlink ref="F287" r:id="rId20" display="https://podminky.urs.cz/item/CS_URS_2023_02/892421111"/>
    <hyperlink ref="F356" r:id="rId21" display="https://podminky.urs.cz/item/CS_URS_2023_02/961044111"/>
    <hyperlink ref="F369" r:id="rId22" display="https://podminky.urs.cz/item/CS_URS_2023_02/997002511"/>
    <hyperlink ref="F372" r:id="rId23" display="https://podminky.urs.cz/item/CS_URS_2023_02/997002519"/>
    <hyperlink ref="F377" r:id="rId24" display="https://podminky.urs.cz/item/CS_URS_2023_02/997002611"/>
    <hyperlink ref="F380" r:id="rId25" display="https://podminky.urs.cz/item/CS_URS_2023_02/997221655"/>
    <hyperlink ref="F385" r:id="rId26" display="https://podminky.urs.cz/item/CS_URS_2023_02/997221861"/>
    <hyperlink ref="F391" r:id="rId27" display="https://podminky.urs.cz/item/CS_URS_2023_02/998273102"/>
    <hyperlink ref="F396" r:id="rId28" display="https://podminky.urs.cz/item/CS_URS_2023_02/998276101"/>
    <hyperlink ref="F401" r:id="rId29" display="https://podminky.urs.cz/item/CS_URS_2023_02/998276124"/>
    <hyperlink ref="F427" r:id="rId30" display="https://podminky.urs.cz/item/CS_URS_2023_02/230085140"/>
    <hyperlink ref="F432" r:id="rId31" display="https://podminky.urs.cz/item/CS_URS_2023_02/857442122"/>
    <hyperlink ref="F435" r:id="rId32" display="https://podminky.urs.cz/item/CS_URS_2023_02/857444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87</v>
      </c>
    </row>
    <row r="4" s="1" customFormat="1" ht="24.96" customHeight="1">
      <c r="B4" s="20"/>
      <c r="D4" s="139" t="s">
        <v>98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Odkalovací potrubí z UK Blanice_2023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99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1037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15. 11. 2023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">
        <v>1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32</v>
      </c>
      <c r="F24" s="38"/>
      <c r="G24" s="38"/>
      <c r="H24" s="38"/>
      <c r="I24" s="141" t="s">
        <v>27</v>
      </c>
      <c r="J24" s="144" t="s">
        <v>1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33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101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102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35</v>
      </c>
      <c r="E32" s="38"/>
      <c r="F32" s="38"/>
      <c r="G32" s="38"/>
      <c r="H32" s="38"/>
      <c r="I32" s="38"/>
      <c r="J32" s="38"/>
      <c r="K32" s="153">
        <f>ROUND(K130,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37</v>
      </c>
      <c r="G34" s="38"/>
      <c r="H34" s="38"/>
      <c r="I34" s="154" t="s">
        <v>36</v>
      </c>
      <c r="J34" s="38"/>
      <c r="K34" s="154" t="s">
        <v>38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39</v>
      </c>
      <c r="E35" s="141" t="s">
        <v>40</v>
      </c>
      <c r="F35" s="151">
        <f>ROUND((SUM(BE130:BE434)),  2)</f>
        <v>0</v>
      </c>
      <c r="G35" s="38"/>
      <c r="H35" s="38"/>
      <c r="I35" s="156">
        <v>0.20999999999999999</v>
      </c>
      <c r="J35" s="38"/>
      <c r="K35" s="151">
        <f>ROUND(((SUM(BE130:BE434))*I35),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41</v>
      </c>
      <c r="F36" s="151">
        <f>ROUND((SUM(BF130:BF434)),  2)</f>
        <v>0</v>
      </c>
      <c r="G36" s="38"/>
      <c r="H36" s="38"/>
      <c r="I36" s="156">
        <v>0.14999999999999999</v>
      </c>
      <c r="J36" s="38"/>
      <c r="K36" s="151">
        <f>ROUND(((SUM(BF130:BF434))*I36),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42</v>
      </c>
      <c r="F37" s="151">
        <f>ROUND((SUM(BG130:BG434)),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43</v>
      </c>
      <c r="F38" s="151">
        <f>ROUND((SUM(BH130:BH434)),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44</v>
      </c>
      <c r="F39" s="151">
        <f>ROUND((SUM(BI130:BI434)),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45</v>
      </c>
      <c r="E41" s="159"/>
      <c r="F41" s="159"/>
      <c r="G41" s="160" t="s">
        <v>46</v>
      </c>
      <c r="H41" s="161" t="s">
        <v>47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Odkalovací potrubí z UK Blanice_2023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DSO 02.1 - ODKALOVACÍ POTRUBÍ D560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15. 11. 2023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>Vodohospodářský rozvoj a výstavba a.s.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104</v>
      </c>
      <c r="D94" s="177"/>
      <c r="E94" s="177"/>
      <c r="F94" s="177"/>
      <c r="G94" s="177"/>
      <c r="H94" s="177"/>
      <c r="I94" s="178" t="s">
        <v>105</v>
      </c>
      <c r="J94" s="178" t="s">
        <v>106</v>
      </c>
      <c r="K94" s="178" t="s">
        <v>107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108</v>
      </c>
      <c r="D96" s="40"/>
      <c r="E96" s="40"/>
      <c r="F96" s="40"/>
      <c r="G96" s="40"/>
      <c r="H96" s="40"/>
      <c r="I96" s="110">
        <f>Q130</f>
        <v>0</v>
      </c>
      <c r="J96" s="110">
        <f>R130</f>
        <v>0</v>
      </c>
      <c r="K96" s="110">
        <f>K130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4">
        <f>Q131</f>
        <v>0</v>
      </c>
      <c r="J97" s="184">
        <f>R131</f>
        <v>0</v>
      </c>
      <c r="K97" s="184">
        <f>K131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90">
        <f>Q132</f>
        <v>0</v>
      </c>
      <c r="J98" s="190">
        <f>R132</f>
        <v>0</v>
      </c>
      <c r="K98" s="190">
        <f>K132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90">
        <f>Q235</f>
        <v>0</v>
      </c>
      <c r="J99" s="190">
        <f>R235</f>
        <v>0</v>
      </c>
      <c r="K99" s="190">
        <f>K235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90">
        <f>Q246</f>
        <v>0</v>
      </c>
      <c r="J100" s="190">
        <f>R246</f>
        <v>0</v>
      </c>
      <c r="K100" s="190">
        <f>K246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90">
        <f>Q251</f>
        <v>0</v>
      </c>
      <c r="J101" s="190">
        <f>R251</f>
        <v>0</v>
      </c>
      <c r="K101" s="190">
        <f>K251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116</v>
      </c>
      <c r="E102" s="189"/>
      <c r="F102" s="189"/>
      <c r="G102" s="189"/>
      <c r="H102" s="189"/>
      <c r="I102" s="190">
        <f>Q265</f>
        <v>0</v>
      </c>
      <c r="J102" s="190">
        <f>R265</f>
        <v>0</v>
      </c>
      <c r="K102" s="190">
        <f>K265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117</v>
      </c>
      <c r="E103" s="189"/>
      <c r="F103" s="189"/>
      <c r="G103" s="189"/>
      <c r="H103" s="189"/>
      <c r="I103" s="190">
        <f>Q336</f>
        <v>0</v>
      </c>
      <c r="J103" s="190">
        <f>R336</f>
        <v>0</v>
      </c>
      <c r="K103" s="190">
        <f>K336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118</v>
      </c>
      <c r="E104" s="189"/>
      <c r="F104" s="189"/>
      <c r="G104" s="189"/>
      <c r="H104" s="189"/>
      <c r="I104" s="190">
        <f>Q354</f>
        <v>0</v>
      </c>
      <c r="J104" s="190">
        <f>R354</f>
        <v>0</v>
      </c>
      <c r="K104" s="190">
        <f>K354</f>
        <v>0</v>
      </c>
      <c r="L104" s="187"/>
      <c r="M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119</v>
      </c>
      <c r="E105" s="189"/>
      <c r="F105" s="189"/>
      <c r="G105" s="189"/>
      <c r="H105" s="189"/>
      <c r="I105" s="190">
        <f>Q375</f>
        <v>0</v>
      </c>
      <c r="J105" s="190">
        <f>R375</f>
        <v>0</v>
      </c>
      <c r="K105" s="190">
        <f>K375</f>
        <v>0</v>
      </c>
      <c r="L105" s="187"/>
      <c r="M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120</v>
      </c>
      <c r="E106" s="183"/>
      <c r="F106" s="183"/>
      <c r="G106" s="183"/>
      <c r="H106" s="183"/>
      <c r="I106" s="184">
        <f>Q384</f>
        <v>0</v>
      </c>
      <c r="J106" s="184">
        <f>R384</f>
        <v>0</v>
      </c>
      <c r="K106" s="184">
        <f>K384</f>
        <v>0</v>
      </c>
      <c r="L106" s="181"/>
      <c r="M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121</v>
      </c>
      <c r="E107" s="189"/>
      <c r="F107" s="189"/>
      <c r="G107" s="189"/>
      <c r="H107" s="189"/>
      <c r="I107" s="190">
        <f>Q385</f>
        <v>0</v>
      </c>
      <c r="J107" s="190">
        <f>R385</f>
        <v>0</v>
      </c>
      <c r="K107" s="190">
        <f>K385</f>
        <v>0</v>
      </c>
      <c r="L107" s="187"/>
      <c r="M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122</v>
      </c>
      <c r="E108" s="183"/>
      <c r="F108" s="183"/>
      <c r="G108" s="183"/>
      <c r="H108" s="183"/>
      <c r="I108" s="184">
        <f>Q390</f>
        <v>0</v>
      </c>
      <c r="J108" s="184">
        <f>R390</f>
        <v>0</v>
      </c>
      <c r="K108" s="184">
        <f>K390</f>
        <v>0</v>
      </c>
      <c r="L108" s="181"/>
      <c r="M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123</v>
      </c>
      <c r="E109" s="189"/>
      <c r="F109" s="189"/>
      <c r="G109" s="189"/>
      <c r="H109" s="189"/>
      <c r="I109" s="190">
        <f>Q391</f>
        <v>0</v>
      </c>
      <c r="J109" s="190">
        <f>R391</f>
        <v>0</v>
      </c>
      <c r="K109" s="190">
        <f>K391</f>
        <v>0</v>
      </c>
      <c r="L109" s="187"/>
      <c r="M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124</v>
      </c>
      <c r="E110" s="189"/>
      <c r="F110" s="189"/>
      <c r="G110" s="189"/>
      <c r="H110" s="189"/>
      <c r="I110" s="190">
        <f>Q396</f>
        <v>0</v>
      </c>
      <c r="J110" s="190">
        <f>R396</f>
        <v>0</v>
      </c>
      <c r="K110" s="190">
        <f>K396</f>
        <v>0</v>
      </c>
      <c r="L110" s="187"/>
      <c r="M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125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17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5" t="str">
        <f>E7</f>
        <v>Odkalovací potrubí z UK Blanice_2023</v>
      </c>
      <c r="F120" s="32"/>
      <c r="G120" s="32"/>
      <c r="H120" s="32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99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DSO 02.1 - ODKALOVACÍ POTRUBÍ D560</v>
      </c>
      <c r="F122" s="40"/>
      <c r="G122" s="40"/>
      <c r="H122" s="40"/>
      <c r="I122" s="40"/>
      <c r="J122" s="40"/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21</v>
      </c>
      <c r="D124" s="40"/>
      <c r="E124" s="40"/>
      <c r="F124" s="27" t="str">
        <f>F12</f>
        <v xml:space="preserve"> </v>
      </c>
      <c r="G124" s="40"/>
      <c r="H124" s="40"/>
      <c r="I124" s="32" t="s">
        <v>23</v>
      </c>
      <c r="J124" s="79" t="str">
        <f>IF(J12="","",J12)</f>
        <v>15. 11. 2023</v>
      </c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25</v>
      </c>
      <c r="D126" s="40"/>
      <c r="E126" s="40"/>
      <c r="F126" s="27" t="str">
        <f>E15</f>
        <v xml:space="preserve"> </v>
      </c>
      <c r="G126" s="40"/>
      <c r="H126" s="40"/>
      <c r="I126" s="32" t="s">
        <v>30</v>
      </c>
      <c r="J126" s="36" t="str">
        <f>E21</f>
        <v xml:space="preserve"> </v>
      </c>
      <c r="K126" s="40"/>
      <c r="L126" s="40"/>
      <c r="M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31</v>
      </c>
      <c r="J127" s="36" t="str">
        <f>E24</f>
        <v>Vodohospodářský rozvoj a výstavba a.s.</v>
      </c>
      <c r="K127" s="40"/>
      <c r="L127" s="40"/>
      <c r="M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2"/>
      <c r="B129" s="193"/>
      <c r="C129" s="194" t="s">
        <v>126</v>
      </c>
      <c r="D129" s="195" t="s">
        <v>60</v>
      </c>
      <c r="E129" s="195" t="s">
        <v>56</v>
      </c>
      <c r="F129" s="195" t="s">
        <v>57</v>
      </c>
      <c r="G129" s="195" t="s">
        <v>127</v>
      </c>
      <c r="H129" s="195" t="s">
        <v>128</v>
      </c>
      <c r="I129" s="195" t="s">
        <v>129</v>
      </c>
      <c r="J129" s="195" t="s">
        <v>130</v>
      </c>
      <c r="K129" s="195" t="s">
        <v>107</v>
      </c>
      <c r="L129" s="196" t="s">
        <v>131</v>
      </c>
      <c r="M129" s="197"/>
      <c r="N129" s="100" t="s">
        <v>1</v>
      </c>
      <c r="O129" s="101" t="s">
        <v>39</v>
      </c>
      <c r="P129" s="101" t="s">
        <v>132</v>
      </c>
      <c r="Q129" s="101" t="s">
        <v>133</v>
      </c>
      <c r="R129" s="101" t="s">
        <v>134</v>
      </c>
      <c r="S129" s="101" t="s">
        <v>135</v>
      </c>
      <c r="T129" s="101" t="s">
        <v>136</v>
      </c>
      <c r="U129" s="101" t="s">
        <v>137</v>
      </c>
      <c r="V129" s="101" t="s">
        <v>138</v>
      </c>
      <c r="W129" s="101" t="s">
        <v>139</v>
      </c>
      <c r="X129" s="102" t="s">
        <v>140</v>
      </c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8"/>
      <c r="B130" s="39"/>
      <c r="C130" s="107" t="s">
        <v>141</v>
      </c>
      <c r="D130" s="40"/>
      <c r="E130" s="40"/>
      <c r="F130" s="40"/>
      <c r="G130" s="40"/>
      <c r="H130" s="40"/>
      <c r="I130" s="40"/>
      <c r="J130" s="40"/>
      <c r="K130" s="198">
        <f>BK130</f>
        <v>0</v>
      </c>
      <c r="L130" s="40"/>
      <c r="M130" s="44"/>
      <c r="N130" s="103"/>
      <c r="O130" s="199"/>
      <c r="P130" s="104"/>
      <c r="Q130" s="200">
        <f>Q131+Q384+Q390</f>
        <v>0</v>
      </c>
      <c r="R130" s="200">
        <f>R131+R384+R390</f>
        <v>0</v>
      </c>
      <c r="S130" s="104"/>
      <c r="T130" s="201">
        <f>T131+T384+T390</f>
        <v>0</v>
      </c>
      <c r="U130" s="104"/>
      <c r="V130" s="201">
        <f>V131+V384+V390</f>
        <v>22.651197033599999</v>
      </c>
      <c r="W130" s="104"/>
      <c r="X130" s="202">
        <f>X131+X384+X390</f>
        <v>30</v>
      </c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109</v>
      </c>
      <c r="BK130" s="203">
        <f>BK131+BK384+BK390</f>
        <v>0</v>
      </c>
    </row>
    <row r="131" s="12" customFormat="1" ht="25.92" customHeight="1">
      <c r="A131" s="12"/>
      <c r="B131" s="204"/>
      <c r="C131" s="205"/>
      <c r="D131" s="206" t="s">
        <v>76</v>
      </c>
      <c r="E131" s="207" t="s">
        <v>142</v>
      </c>
      <c r="F131" s="207" t="s">
        <v>143</v>
      </c>
      <c r="G131" s="205"/>
      <c r="H131" s="205"/>
      <c r="I131" s="208"/>
      <c r="J131" s="208"/>
      <c r="K131" s="209">
        <f>BK131</f>
        <v>0</v>
      </c>
      <c r="L131" s="205"/>
      <c r="M131" s="210"/>
      <c r="N131" s="211"/>
      <c r="O131" s="212"/>
      <c r="P131" s="212"/>
      <c r="Q131" s="213">
        <f>Q132+Q235+Q246+Q251+Q265+Q336+Q354+Q375</f>
        <v>0</v>
      </c>
      <c r="R131" s="213">
        <f>R132+R235+R246+R251+R265+R336+R354+R375</f>
        <v>0</v>
      </c>
      <c r="S131" s="212"/>
      <c r="T131" s="214">
        <f>T132+T235+T246+T251+T265+T336+T354+T375</f>
        <v>0</v>
      </c>
      <c r="U131" s="212"/>
      <c r="V131" s="214">
        <f>V132+V235+V246+V251+V265+V336+V354+V375</f>
        <v>21.373233033599998</v>
      </c>
      <c r="W131" s="212"/>
      <c r="X131" s="215">
        <f>X132+X235+X246+X251+X265+X336+X354+X375</f>
        <v>30</v>
      </c>
      <c r="Y131" s="12"/>
      <c r="Z131" s="12"/>
      <c r="AA131" s="12"/>
      <c r="AB131" s="12"/>
      <c r="AC131" s="12"/>
      <c r="AD131" s="12"/>
      <c r="AE131" s="12"/>
      <c r="AR131" s="216" t="s">
        <v>85</v>
      </c>
      <c r="AT131" s="217" t="s">
        <v>76</v>
      </c>
      <c r="AU131" s="217" t="s">
        <v>77</v>
      </c>
      <c r="AY131" s="216" t="s">
        <v>144</v>
      </c>
      <c r="BK131" s="218">
        <f>BK132+BK235+BK246+BK251+BK265+BK336+BK354+BK375</f>
        <v>0</v>
      </c>
    </row>
    <row r="132" s="12" customFormat="1" ht="22.8" customHeight="1">
      <c r="A132" s="12"/>
      <c r="B132" s="204"/>
      <c r="C132" s="205"/>
      <c r="D132" s="206" t="s">
        <v>76</v>
      </c>
      <c r="E132" s="219" t="s">
        <v>85</v>
      </c>
      <c r="F132" s="219" t="s">
        <v>145</v>
      </c>
      <c r="G132" s="205"/>
      <c r="H132" s="205"/>
      <c r="I132" s="208"/>
      <c r="J132" s="208"/>
      <c r="K132" s="220">
        <f>BK132</f>
        <v>0</v>
      </c>
      <c r="L132" s="205"/>
      <c r="M132" s="210"/>
      <c r="N132" s="211"/>
      <c r="O132" s="212"/>
      <c r="P132" s="212"/>
      <c r="Q132" s="213">
        <f>SUM(Q133:Q234)</f>
        <v>0</v>
      </c>
      <c r="R132" s="213">
        <f>SUM(R133:R234)</f>
        <v>0</v>
      </c>
      <c r="S132" s="212"/>
      <c r="T132" s="214">
        <f>SUM(T133:T234)</f>
        <v>0</v>
      </c>
      <c r="U132" s="212"/>
      <c r="V132" s="214">
        <f>SUM(V133:V234)</f>
        <v>0.052079553599999995</v>
      </c>
      <c r="W132" s="212"/>
      <c r="X132" s="215">
        <f>SUM(X133:X234)</f>
        <v>0</v>
      </c>
      <c r="Y132" s="12"/>
      <c r="Z132" s="12"/>
      <c r="AA132" s="12"/>
      <c r="AB132" s="12"/>
      <c r="AC132" s="12"/>
      <c r="AD132" s="12"/>
      <c r="AE132" s="12"/>
      <c r="AR132" s="216" t="s">
        <v>85</v>
      </c>
      <c r="AT132" s="217" t="s">
        <v>76</v>
      </c>
      <c r="AU132" s="217" t="s">
        <v>85</v>
      </c>
      <c r="AY132" s="216" t="s">
        <v>144</v>
      </c>
      <c r="BK132" s="218">
        <f>SUM(BK133:BK234)</f>
        <v>0</v>
      </c>
    </row>
    <row r="133" s="2" customFormat="1" ht="24.15" customHeight="1">
      <c r="A133" s="38"/>
      <c r="B133" s="39"/>
      <c r="C133" s="221" t="s">
        <v>85</v>
      </c>
      <c r="D133" s="221" t="s">
        <v>146</v>
      </c>
      <c r="E133" s="222" t="s">
        <v>1038</v>
      </c>
      <c r="F133" s="223" t="s">
        <v>1039</v>
      </c>
      <c r="G133" s="224" t="s">
        <v>149</v>
      </c>
      <c r="H133" s="225">
        <v>1</v>
      </c>
      <c r="I133" s="226"/>
      <c r="J133" s="226"/>
      <c r="K133" s="227">
        <f>ROUND(P133*H133,2)</f>
        <v>0</v>
      </c>
      <c r="L133" s="223" t="s">
        <v>150</v>
      </c>
      <c r="M133" s="44"/>
      <c r="N133" s="228" t="s">
        <v>1</v>
      </c>
      <c r="O133" s="229" t="s">
        <v>40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91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38"/>
      <c r="Z133" s="38"/>
      <c r="AA133" s="38"/>
      <c r="AB133" s="38"/>
      <c r="AC133" s="38"/>
      <c r="AD133" s="38"/>
      <c r="AE133" s="38"/>
      <c r="AR133" s="233" t="s">
        <v>151</v>
      </c>
      <c r="AT133" s="233" t="s">
        <v>146</v>
      </c>
      <c r="AU133" s="233" t="s">
        <v>87</v>
      </c>
      <c r="AY133" s="17" t="s">
        <v>144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7" t="s">
        <v>85</v>
      </c>
      <c r="BK133" s="234">
        <f>ROUND(P133*H133,2)</f>
        <v>0</v>
      </c>
      <c r="BL133" s="17" t="s">
        <v>151</v>
      </c>
      <c r="BM133" s="233" t="s">
        <v>1040</v>
      </c>
    </row>
    <row r="134" s="2" customFormat="1">
      <c r="A134" s="38"/>
      <c r="B134" s="39"/>
      <c r="C134" s="40"/>
      <c r="D134" s="235" t="s">
        <v>153</v>
      </c>
      <c r="E134" s="40"/>
      <c r="F134" s="236" t="s">
        <v>1041</v>
      </c>
      <c r="G134" s="40"/>
      <c r="H134" s="40"/>
      <c r="I134" s="237"/>
      <c r="J134" s="237"/>
      <c r="K134" s="40"/>
      <c r="L134" s="40"/>
      <c r="M134" s="44"/>
      <c r="N134" s="238"/>
      <c r="O134" s="239"/>
      <c r="P134" s="91"/>
      <c r="Q134" s="91"/>
      <c r="R134" s="91"/>
      <c r="S134" s="91"/>
      <c r="T134" s="91"/>
      <c r="U134" s="91"/>
      <c r="V134" s="91"/>
      <c r="W134" s="91"/>
      <c r="X134" s="92"/>
      <c r="Y134" s="38"/>
      <c r="Z134" s="38"/>
      <c r="AA134" s="38"/>
      <c r="AB134" s="38"/>
      <c r="AC134" s="38"/>
      <c r="AD134" s="38"/>
      <c r="AE134" s="38"/>
      <c r="AT134" s="17" t="s">
        <v>153</v>
      </c>
      <c r="AU134" s="17" t="s">
        <v>87</v>
      </c>
    </row>
    <row r="135" s="2" customFormat="1">
      <c r="A135" s="38"/>
      <c r="B135" s="39"/>
      <c r="C135" s="40"/>
      <c r="D135" s="240" t="s">
        <v>155</v>
      </c>
      <c r="E135" s="40"/>
      <c r="F135" s="241" t="s">
        <v>1042</v>
      </c>
      <c r="G135" s="40"/>
      <c r="H135" s="40"/>
      <c r="I135" s="237"/>
      <c r="J135" s="237"/>
      <c r="K135" s="40"/>
      <c r="L135" s="40"/>
      <c r="M135" s="44"/>
      <c r="N135" s="238"/>
      <c r="O135" s="239"/>
      <c r="P135" s="91"/>
      <c r="Q135" s="91"/>
      <c r="R135" s="91"/>
      <c r="S135" s="91"/>
      <c r="T135" s="91"/>
      <c r="U135" s="91"/>
      <c r="V135" s="91"/>
      <c r="W135" s="91"/>
      <c r="X135" s="92"/>
      <c r="Y135" s="38"/>
      <c r="Z135" s="38"/>
      <c r="AA135" s="38"/>
      <c r="AB135" s="38"/>
      <c r="AC135" s="38"/>
      <c r="AD135" s="38"/>
      <c r="AE135" s="38"/>
      <c r="AT135" s="17" t="s">
        <v>155</v>
      </c>
      <c r="AU135" s="17" t="s">
        <v>87</v>
      </c>
    </row>
    <row r="136" s="13" customFormat="1">
      <c r="A136" s="13"/>
      <c r="B136" s="242"/>
      <c r="C136" s="243"/>
      <c r="D136" s="235" t="s">
        <v>157</v>
      </c>
      <c r="E136" s="244" t="s">
        <v>1</v>
      </c>
      <c r="F136" s="245" t="s">
        <v>1043</v>
      </c>
      <c r="G136" s="243"/>
      <c r="H136" s="246">
        <v>1</v>
      </c>
      <c r="I136" s="247"/>
      <c r="J136" s="247"/>
      <c r="K136" s="243"/>
      <c r="L136" s="243"/>
      <c r="M136" s="248"/>
      <c r="N136" s="249"/>
      <c r="O136" s="250"/>
      <c r="P136" s="250"/>
      <c r="Q136" s="250"/>
      <c r="R136" s="250"/>
      <c r="S136" s="250"/>
      <c r="T136" s="250"/>
      <c r="U136" s="250"/>
      <c r="V136" s="250"/>
      <c r="W136" s="250"/>
      <c r="X136" s="251"/>
      <c r="Y136" s="13"/>
      <c r="Z136" s="13"/>
      <c r="AA136" s="13"/>
      <c r="AB136" s="13"/>
      <c r="AC136" s="13"/>
      <c r="AD136" s="13"/>
      <c r="AE136" s="13"/>
      <c r="AT136" s="252" t="s">
        <v>157</v>
      </c>
      <c r="AU136" s="252" t="s">
        <v>87</v>
      </c>
      <c r="AV136" s="13" t="s">
        <v>87</v>
      </c>
      <c r="AW136" s="13" t="s">
        <v>5</v>
      </c>
      <c r="AX136" s="13" t="s">
        <v>77</v>
      </c>
      <c r="AY136" s="252" t="s">
        <v>144</v>
      </c>
    </row>
    <row r="137" s="14" customFormat="1">
      <c r="A137" s="14"/>
      <c r="B137" s="253"/>
      <c r="C137" s="254"/>
      <c r="D137" s="235" t="s">
        <v>157</v>
      </c>
      <c r="E137" s="255" t="s">
        <v>1</v>
      </c>
      <c r="F137" s="256" t="s">
        <v>159</v>
      </c>
      <c r="G137" s="254"/>
      <c r="H137" s="257">
        <v>1</v>
      </c>
      <c r="I137" s="258"/>
      <c r="J137" s="258"/>
      <c r="K137" s="254"/>
      <c r="L137" s="254"/>
      <c r="M137" s="259"/>
      <c r="N137" s="260"/>
      <c r="O137" s="261"/>
      <c r="P137" s="261"/>
      <c r="Q137" s="261"/>
      <c r="R137" s="261"/>
      <c r="S137" s="261"/>
      <c r="T137" s="261"/>
      <c r="U137" s="261"/>
      <c r="V137" s="261"/>
      <c r="W137" s="261"/>
      <c r="X137" s="262"/>
      <c r="Y137" s="14"/>
      <c r="Z137" s="14"/>
      <c r="AA137" s="14"/>
      <c r="AB137" s="14"/>
      <c r="AC137" s="14"/>
      <c r="AD137" s="14"/>
      <c r="AE137" s="14"/>
      <c r="AT137" s="263" t="s">
        <v>157</v>
      </c>
      <c r="AU137" s="263" t="s">
        <v>87</v>
      </c>
      <c r="AV137" s="14" t="s">
        <v>151</v>
      </c>
      <c r="AW137" s="14" t="s">
        <v>5</v>
      </c>
      <c r="AX137" s="14" t="s">
        <v>85</v>
      </c>
      <c r="AY137" s="263" t="s">
        <v>144</v>
      </c>
    </row>
    <row r="138" s="2" customFormat="1" ht="24.15" customHeight="1">
      <c r="A138" s="38"/>
      <c r="B138" s="39"/>
      <c r="C138" s="221" t="s">
        <v>87</v>
      </c>
      <c r="D138" s="221" t="s">
        <v>146</v>
      </c>
      <c r="E138" s="222" t="s">
        <v>172</v>
      </c>
      <c r="F138" s="223" t="s">
        <v>173</v>
      </c>
      <c r="G138" s="224" t="s">
        <v>149</v>
      </c>
      <c r="H138" s="225">
        <v>1</v>
      </c>
      <c r="I138" s="226"/>
      <c r="J138" s="226"/>
      <c r="K138" s="227">
        <f>ROUND(P138*H138,2)</f>
        <v>0</v>
      </c>
      <c r="L138" s="223" t="s">
        <v>150</v>
      </c>
      <c r="M138" s="44"/>
      <c r="N138" s="228" t="s">
        <v>1</v>
      </c>
      <c r="O138" s="229" t="s">
        <v>40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151</v>
      </c>
      <c r="AT138" s="233" t="s">
        <v>146</v>
      </c>
      <c r="AU138" s="233" t="s">
        <v>87</v>
      </c>
      <c r="AY138" s="17" t="s">
        <v>144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85</v>
      </c>
      <c r="BK138" s="234">
        <f>ROUND(P138*H138,2)</f>
        <v>0</v>
      </c>
      <c r="BL138" s="17" t="s">
        <v>151</v>
      </c>
      <c r="BM138" s="233" t="s">
        <v>1044</v>
      </c>
    </row>
    <row r="139" s="2" customFormat="1">
      <c r="A139" s="38"/>
      <c r="B139" s="39"/>
      <c r="C139" s="40"/>
      <c r="D139" s="235" t="s">
        <v>153</v>
      </c>
      <c r="E139" s="40"/>
      <c r="F139" s="236" t="s">
        <v>175</v>
      </c>
      <c r="G139" s="40"/>
      <c r="H139" s="40"/>
      <c r="I139" s="237"/>
      <c r="J139" s="237"/>
      <c r="K139" s="40"/>
      <c r="L139" s="40"/>
      <c r="M139" s="44"/>
      <c r="N139" s="238"/>
      <c r="O139" s="239"/>
      <c r="P139" s="91"/>
      <c r="Q139" s="91"/>
      <c r="R139" s="91"/>
      <c r="S139" s="91"/>
      <c r="T139" s="91"/>
      <c r="U139" s="91"/>
      <c r="V139" s="91"/>
      <c r="W139" s="91"/>
      <c r="X139" s="92"/>
      <c r="Y139" s="38"/>
      <c r="Z139" s="38"/>
      <c r="AA139" s="38"/>
      <c r="AB139" s="38"/>
      <c r="AC139" s="38"/>
      <c r="AD139" s="38"/>
      <c r="AE139" s="38"/>
      <c r="AT139" s="17" t="s">
        <v>153</v>
      </c>
      <c r="AU139" s="17" t="s">
        <v>87</v>
      </c>
    </row>
    <row r="140" s="2" customFormat="1">
      <c r="A140" s="38"/>
      <c r="B140" s="39"/>
      <c r="C140" s="40"/>
      <c r="D140" s="240" t="s">
        <v>155</v>
      </c>
      <c r="E140" s="40"/>
      <c r="F140" s="241" t="s">
        <v>176</v>
      </c>
      <c r="G140" s="40"/>
      <c r="H140" s="40"/>
      <c r="I140" s="237"/>
      <c r="J140" s="237"/>
      <c r="K140" s="40"/>
      <c r="L140" s="40"/>
      <c r="M140" s="44"/>
      <c r="N140" s="238"/>
      <c r="O140" s="239"/>
      <c r="P140" s="91"/>
      <c r="Q140" s="91"/>
      <c r="R140" s="91"/>
      <c r="S140" s="91"/>
      <c r="T140" s="91"/>
      <c r="U140" s="91"/>
      <c r="V140" s="91"/>
      <c r="W140" s="91"/>
      <c r="X140" s="92"/>
      <c r="Y140" s="38"/>
      <c r="Z140" s="38"/>
      <c r="AA140" s="38"/>
      <c r="AB140" s="38"/>
      <c r="AC140" s="38"/>
      <c r="AD140" s="38"/>
      <c r="AE140" s="38"/>
      <c r="AT140" s="17" t="s">
        <v>155</v>
      </c>
      <c r="AU140" s="17" t="s">
        <v>87</v>
      </c>
    </row>
    <row r="141" s="13" customFormat="1">
      <c r="A141" s="13"/>
      <c r="B141" s="242"/>
      <c r="C141" s="243"/>
      <c r="D141" s="235" t="s">
        <v>157</v>
      </c>
      <c r="E141" s="244" t="s">
        <v>1</v>
      </c>
      <c r="F141" s="245" t="s">
        <v>1043</v>
      </c>
      <c r="G141" s="243"/>
      <c r="H141" s="246">
        <v>1</v>
      </c>
      <c r="I141" s="247"/>
      <c r="J141" s="247"/>
      <c r="K141" s="243"/>
      <c r="L141" s="243"/>
      <c r="M141" s="248"/>
      <c r="N141" s="249"/>
      <c r="O141" s="250"/>
      <c r="P141" s="250"/>
      <c r="Q141" s="250"/>
      <c r="R141" s="250"/>
      <c r="S141" s="250"/>
      <c r="T141" s="250"/>
      <c r="U141" s="250"/>
      <c r="V141" s="250"/>
      <c r="W141" s="250"/>
      <c r="X141" s="251"/>
      <c r="Y141" s="13"/>
      <c r="Z141" s="13"/>
      <c r="AA141" s="13"/>
      <c r="AB141" s="13"/>
      <c r="AC141" s="13"/>
      <c r="AD141" s="13"/>
      <c r="AE141" s="13"/>
      <c r="AT141" s="252" t="s">
        <v>157</v>
      </c>
      <c r="AU141" s="252" t="s">
        <v>87</v>
      </c>
      <c r="AV141" s="13" t="s">
        <v>87</v>
      </c>
      <c r="AW141" s="13" t="s">
        <v>5</v>
      </c>
      <c r="AX141" s="13" t="s">
        <v>77</v>
      </c>
      <c r="AY141" s="252" t="s">
        <v>144</v>
      </c>
    </row>
    <row r="142" s="14" customFormat="1">
      <c r="A142" s="14"/>
      <c r="B142" s="253"/>
      <c r="C142" s="254"/>
      <c r="D142" s="235" t="s">
        <v>157</v>
      </c>
      <c r="E142" s="255" t="s">
        <v>1</v>
      </c>
      <c r="F142" s="256" t="s">
        <v>159</v>
      </c>
      <c r="G142" s="254"/>
      <c r="H142" s="257">
        <v>1</v>
      </c>
      <c r="I142" s="258"/>
      <c r="J142" s="258"/>
      <c r="K142" s="254"/>
      <c r="L142" s="254"/>
      <c r="M142" s="259"/>
      <c r="N142" s="260"/>
      <c r="O142" s="261"/>
      <c r="P142" s="261"/>
      <c r="Q142" s="261"/>
      <c r="R142" s="261"/>
      <c r="S142" s="261"/>
      <c r="T142" s="261"/>
      <c r="U142" s="261"/>
      <c r="V142" s="261"/>
      <c r="W142" s="261"/>
      <c r="X142" s="262"/>
      <c r="Y142" s="14"/>
      <c r="Z142" s="14"/>
      <c r="AA142" s="14"/>
      <c r="AB142" s="14"/>
      <c r="AC142" s="14"/>
      <c r="AD142" s="14"/>
      <c r="AE142" s="14"/>
      <c r="AT142" s="263" t="s">
        <v>157</v>
      </c>
      <c r="AU142" s="263" t="s">
        <v>87</v>
      </c>
      <c r="AV142" s="14" t="s">
        <v>151</v>
      </c>
      <c r="AW142" s="14" t="s">
        <v>5</v>
      </c>
      <c r="AX142" s="14" t="s">
        <v>85</v>
      </c>
      <c r="AY142" s="263" t="s">
        <v>144</v>
      </c>
    </row>
    <row r="143" s="2" customFormat="1" ht="37.8" customHeight="1">
      <c r="A143" s="38"/>
      <c r="B143" s="39"/>
      <c r="C143" s="221" t="s">
        <v>166</v>
      </c>
      <c r="D143" s="221" t="s">
        <v>146</v>
      </c>
      <c r="E143" s="222" t="s">
        <v>695</v>
      </c>
      <c r="F143" s="223" t="s">
        <v>696</v>
      </c>
      <c r="G143" s="224" t="s">
        <v>180</v>
      </c>
      <c r="H143" s="225">
        <v>26.399999999999999</v>
      </c>
      <c r="I143" s="226"/>
      <c r="J143" s="226"/>
      <c r="K143" s="227">
        <f>ROUND(P143*H143,2)</f>
        <v>0</v>
      </c>
      <c r="L143" s="223" t="s">
        <v>1</v>
      </c>
      <c r="M143" s="44"/>
      <c r="N143" s="228" t="s">
        <v>1</v>
      </c>
      <c r="O143" s="229" t="s">
        <v>40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91"/>
      <c r="T143" s="231">
        <f>S143*H143</f>
        <v>0</v>
      </c>
      <c r="U143" s="231">
        <v>0</v>
      </c>
      <c r="V143" s="231">
        <f>U143*H143</f>
        <v>0</v>
      </c>
      <c r="W143" s="231">
        <v>0</v>
      </c>
      <c r="X143" s="232">
        <f>W143*H143</f>
        <v>0</v>
      </c>
      <c r="Y143" s="38"/>
      <c r="Z143" s="38"/>
      <c r="AA143" s="38"/>
      <c r="AB143" s="38"/>
      <c r="AC143" s="38"/>
      <c r="AD143" s="38"/>
      <c r="AE143" s="38"/>
      <c r="AR143" s="233" t="s">
        <v>151</v>
      </c>
      <c r="AT143" s="233" t="s">
        <v>146</v>
      </c>
      <c r="AU143" s="233" t="s">
        <v>87</v>
      </c>
      <c r="AY143" s="17" t="s">
        <v>144</v>
      </c>
      <c r="BE143" s="234">
        <f>IF(O143="základní",K143,0)</f>
        <v>0</v>
      </c>
      <c r="BF143" s="234">
        <f>IF(O143="snížená",K143,0)</f>
        <v>0</v>
      </c>
      <c r="BG143" s="234">
        <f>IF(O143="zákl. přenesená",K143,0)</f>
        <v>0</v>
      </c>
      <c r="BH143" s="234">
        <f>IF(O143="sníž. přenesená",K143,0)</f>
        <v>0</v>
      </c>
      <c r="BI143" s="234">
        <f>IF(O143="nulová",K143,0)</f>
        <v>0</v>
      </c>
      <c r="BJ143" s="17" t="s">
        <v>85</v>
      </c>
      <c r="BK143" s="234">
        <f>ROUND(P143*H143,2)</f>
        <v>0</v>
      </c>
      <c r="BL143" s="17" t="s">
        <v>151</v>
      </c>
      <c r="BM143" s="233" t="s">
        <v>1045</v>
      </c>
    </row>
    <row r="144" s="2" customFormat="1">
      <c r="A144" s="38"/>
      <c r="B144" s="39"/>
      <c r="C144" s="40"/>
      <c r="D144" s="235" t="s">
        <v>153</v>
      </c>
      <c r="E144" s="40"/>
      <c r="F144" s="236" t="s">
        <v>696</v>
      </c>
      <c r="G144" s="40"/>
      <c r="H144" s="40"/>
      <c r="I144" s="237"/>
      <c r="J144" s="237"/>
      <c r="K144" s="40"/>
      <c r="L144" s="40"/>
      <c r="M144" s="44"/>
      <c r="N144" s="238"/>
      <c r="O144" s="239"/>
      <c r="P144" s="91"/>
      <c r="Q144" s="91"/>
      <c r="R144" s="91"/>
      <c r="S144" s="91"/>
      <c r="T144" s="91"/>
      <c r="U144" s="91"/>
      <c r="V144" s="91"/>
      <c r="W144" s="91"/>
      <c r="X144" s="92"/>
      <c r="Y144" s="38"/>
      <c r="Z144" s="38"/>
      <c r="AA144" s="38"/>
      <c r="AB144" s="38"/>
      <c r="AC144" s="38"/>
      <c r="AD144" s="38"/>
      <c r="AE144" s="38"/>
      <c r="AT144" s="17" t="s">
        <v>153</v>
      </c>
      <c r="AU144" s="17" t="s">
        <v>87</v>
      </c>
    </row>
    <row r="145" s="13" customFormat="1">
      <c r="A145" s="13"/>
      <c r="B145" s="242"/>
      <c r="C145" s="243"/>
      <c r="D145" s="235" t="s">
        <v>157</v>
      </c>
      <c r="E145" s="244" t="s">
        <v>1</v>
      </c>
      <c r="F145" s="245" t="s">
        <v>1046</v>
      </c>
      <c r="G145" s="243"/>
      <c r="H145" s="246">
        <v>26.399999999999999</v>
      </c>
      <c r="I145" s="247"/>
      <c r="J145" s="247"/>
      <c r="K145" s="243"/>
      <c r="L145" s="243"/>
      <c r="M145" s="248"/>
      <c r="N145" s="249"/>
      <c r="O145" s="250"/>
      <c r="P145" s="250"/>
      <c r="Q145" s="250"/>
      <c r="R145" s="250"/>
      <c r="S145" s="250"/>
      <c r="T145" s="250"/>
      <c r="U145" s="250"/>
      <c r="V145" s="250"/>
      <c r="W145" s="250"/>
      <c r="X145" s="251"/>
      <c r="Y145" s="13"/>
      <c r="Z145" s="13"/>
      <c r="AA145" s="13"/>
      <c r="AB145" s="13"/>
      <c r="AC145" s="13"/>
      <c r="AD145" s="13"/>
      <c r="AE145" s="13"/>
      <c r="AT145" s="252" t="s">
        <v>157</v>
      </c>
      <c r="AU145" s="252" t="s">
        <v>87</v>
      </c>
      <c r="AV145" s="13" t="s">
        <v>87</v>
      </c>
      <c r="AW145" s="13" t="s">
        <v>5</v>
      </c>
      <c r="AX145" s="13" t="s">
        <v>77</v>
      </c>
      <c r="AY145" s="252" t="s">
        <v>144</v>
      </c>
    </row>
    <row r="146" s="14" customFormat="1">
      <c r="A146" s="14"/>
      <c r="B146" s="253"/>
      <c r="C146" s="254"/>
      <c r="D146" s="235" t="s">
        <v>157</v>
      </c>
      <c r="E146" s="255" t="s">
        <v>1</v>
      </c>
      <c r="F146" s="256" t="s">
        <v>159</v>
      </c>
      <c r="G146" s="254"/>
      <c r="H146" s="257">
        <v>26.399999999999999</v>
      </c>
      <c r="I146" s="258"/>
      <c r="J146" s="258"/>
      <c r="K146" s="254"/>
      <c r="L146" s="254"/>
      <c r="M146" s="259"/>
      <c r="N146" s="260"/>
      <c r="O146" s="261"/>
      <c r="P146" s="261"/>
      <c r="Q146" s="261"/>
      <c r="R146" s="261"/>
      <c r="S146" s="261"/>
      <c r="T146" s="261"/>
      <c r="U146" s="261"/>
      <c r="V146" s="261"/>
      <c r="W146" s="261"/>
      <c r="X146" s="262"/>
      <c r="Y146" s="14"/>
      <c r="Z146" s="14"/>
      <c r="AA146" s="14"/>
      <c r="AB146" s="14"/>
      <c r="AC146" s="14"/>
      <c r="AD146" s="14"/>
      <c r="AE146" s="14"/>
      <c r="AT146" s="263" t="s">
        <v>157</v>
      </c>
      <c r="AU146" s="263" t="s">
        <v>87</v>
      </c>
      <c r="AV146" s="14" t="s">
        <v>151</v>
      </c>
      <c r="AW146" s="14" t="s">
        <v>5</v>
      </c>
      <c r="AX146" s="14" t="s">
        <v>85</v>
      </c>
      <c r="AY146" s="263" t="s">
        <v>144</v>
      </c>
    </row>
    <row r="147" s="2" customFormat="1" ht="24.15" customHeight="1">
      <c r="A147" s="38"/>
      <c r="B147" s="39"/>
      <c r="C147" s="221" t="s">
        <v>151</v>
      </c>
      <c r="D147" s="221" t="s">
        <v>146</v>
      </c>
      <c r="E147" s="222" t="s">
        <v>186</v>
      </c>
      <c r="F147" s="223" t="s">
        <v>187</v>
      </c>
      <c r="G147" s="224" t="s">
        <v>188</v>
      </c>
      <c r="H147" s="225">
        <v>80</v>
      </c>
      <c r="I147" s="226"/>
      <c r="J147" s="226"/>
      <c r="K147" s="227">
        <f>ROUND(P147*H147,2)</f>
        <v>0</v>
      </c>
      <c r="L147" s="223" t="s">
        <v>1</v>
      </c>
      <c r="M147" s="44"/>
      <c r="N147" s="228" t="s">
        <v>1</v>
      </c>
      <c r="O147" s="229" t="s">
        <v>40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91"/>
      <c r="T147" s="231">
        <f>S147*H147</f>
        <v>0</v>
      </c>
      <c r="U147" s="231">
        <v>3.0000000000000001E-05</v>
      </c>
      <c r="V147" s="231">
        <f>U147*H147</f>
        <v>0.0024000000000000002</v>
      </c>
      <c r="W147" s="231">
        <v>0</v>
      </c>
      <c r="X147" s="232">
        <f>W147*H147</f>
        <v>0</v>
      </c>
      <c r="Y147" s="38"/>
      <c r="Z147" s="38"/>
      <c r="AA147" s="38"/>
      <c r="AB147" s="38"/>
      <c r="AC147" s="38"/>
      <c r="AD147" s="38"/>
      <c r="AE147" s="38"/>
      <c r="AR147" s="233" t="s">
        <v>151</v>
      </c>
      <c r="AT147" s="233" t="s">
        <v>146</v>
      </c>
      <c r="AU147" s="233" t="s">
        <v>87</v>
      </c>
      <c r="AY147" s="17" t="s">
        <v>144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7" t="s">
        <v>85</v>
      </c>
      <c r="BK147" s="234">
        <f>ROUND(P147*H147,2)</f>
        <v>0</v>
      </c>
      <c r="BL147" s="17" t="s">
        <v>151</v>
      </c>
      <c r="BM147" s="233" t="s">
        <v>1047</v>
      </c>
    </row>
    <row r="148" s="2" customFormat="1">
      <c r="A148" s="38"/>
      <c r="B148" s="39"/>
      <c r="C148" s="40"/>
      <c r="D148" s="235" t="s">
        <v>153</v>
      </c>
      <c r="E148" s="40"/>
      <c r="F148" s="236" t="s">
        <v>187</v>
      </c>
      <c r="G148" s="40"/>
      <c r="H148" s="40"/>
      <c r="I148" s="237"/>
      <c r="J148" s="237"/>
      <c r="K148" s="40"/>
      <c r="L148" s="40"/>
      <c r="M148" s="44"/>
      <c r="N148" s="238"/>
      <c r="O148" s="239"/>
      <c r="P148" s="91"/>
      <c r="Q148" s="91"/>
      <c r="R148" s="91"/>
      <c r="S148" s="91"/>
      <c r="T148" s="91"/>
      <c r="U148" s="91"/>
      <c r="V148" s="91"/>
      <c r="W148" s="91"/>
      <c r="X148" s="92"/>
      <c r="Y148" s="38"/>
      <c r="Z148" s="38"/>
      <c r="AA148" s="38"/>
      <c r="AB148" s="38"/>
      <c r="AC148" s="38"/>
      <c r="AD148" s="38"/>
      <c r="AE148" s="38"/>
      <c r="AT148" s="17" t="s">
        <v>153</v>
      </c>
      <c r="AU148" s="17" t="s">
        <v>87</v>
      </c>
    </row>
    <row r="149" s="13" customFormat="1">
      <c r="A149" s="13"/>
      <c r="B149" s="242"/>
      <c r="C149" s="243"/>
      <c r="D149" s="235" t="s">
        <v>157</v>
      </c>
      <c r="E149" s="244" t="s">
        <v>1</v>
      </c>
      <c r="F149" s="245" t="s">
        <v>836</v>
      </c>
      <c r="G149" s="243"/>
      <c r="H149" s="246">
        <v>80</v>
      </c>
      <c r="I149" s="247"/>
      <c r="J149" s="247"/>
      <c r="K149" s="243"/>
      <c r="L149" s="243"/>
      <c r="M149" s="248"/>
      <c r="N149" s="249"/>
      <c r="O149" s="250"/>
      <c r="P149" s="250"/>
      <c r="Q149" s="250"/>
      <c r="R149" s="250"/>
      <c r="S149" s="250"/>
      <c r="T149" s="250"/>
      <c r="U149" s="250"/>
      <c r="V149" s="250"/>
      <c r="W149" s="250"/>
      <c r="X149" s="251"/>
      <c r="Y149" s="13"/>
      <c r="Z149" s="13"/>
      <c r="AA149" s="13"/>
      <c r="AB149" s="13"/>
      <c r="AC149" s="13"/>
      <c r="AD149" s="13"/>
      <c r="AE149" s="13"/>
      <c r="AT149" s="252" t="s">
        <v>157</v>
      </c>
      <c r="AU149" s="252" t="s">
        <v>87</v>
      </c>
      <c r="AV149" s="13" t="s">
        <v>87</v>
      </c>
      <c r="AW149" s="13" t="s">
        <v>5</v>
      </c>
      <c r="AX149" s="13" t="s">
        <v>77</v>
      </c>
      <c r="AY149" s="252" t="s">
        <v>144</v>
      </c>
    </row>
    <row r="150" s="14" customFormat="1">
      <c r="A150" s="14"/>
      <c r="B150" s="253"/>
      <c r="C150" s="254"/>
      <c r="D150" s="235" t="s">
        <v>157</v>
      </c>
      <c r="E150" s="255" t="s">
        <v>1</v>
      </c>
      <c r="F150" s="256" t="s">
        <v>159</v>
      </c>
      <c r="G150" s="254"/>
      <c r="H150" s="257">
        <v>80</v>
      </c>
      <c r="I150" s="258"/>
      <c r="J150" s="258"/>
      <c r="K150" s="254"/>
      <c r="L150" s="254"/>
      <c r="M150" s="259"/>
      <c r="N150" s="260"/>
      <c r="O150" s="261"/>
      <c r="P150" s="261"/>
      <c r="Q150" s="261"/>
      <c r="R150" s="261"/>
      <c r="S150" s="261"/>
      <c r="T150" s="261"/>
      <c r="U150" s="261"/>
      <c r="V150" s="261"/>
      <c r="W150" s="261"/>
      <c r="X150" s="262"/>
      <c r="Y150" s="14"/>
      <c r="Z150" s="14"/>
      <c r="AA150" s="14"/>
      <c r="AB150" s="14"/>
      <c r="AC150" s="14"/>
      <c r="AD150" s="14"/>
      <c r="AE150" s="14"/>
      <c r="AT150" s="263" t="s">
        <v>157</v>
      </c>
      <c r="AU150" s="263" t="s">
        <v>87</v>
      </c>
      <c r="AV150" s="14" t="s">
        <v>151</v>
      </c>
      <c r="AW150" s="14" t="s">
        <v>5</v>
      </c>
      <c r="AX150" s="14" t="s">
        <v>85</v>
      </c>
      <c r="AY150" s="263" t="s">
        <v>144</v>
      </c>
    </row>
    <row r="151" s="2" customFormat="1" ht="24.15" customHeight="1">
      <c r="A151" s="38"/>
      <c r="B151" s="39"/>
      <c r="C151" s="221" t="s">
        <v>177</v>
      </c>
      <c r="D151" s="221" t="s">
        <v>146</v>
      </c>
      <c r="E151" s="222" t="s">
        <v>193</v>
      </c>
      <c r="F151" s="223" t="s">
        <v>194</v>
      </c>
      <c r="G151" s="224" t="s">
        <v>195</v>
      </c>
      <c r="H151" s="225">
        <v>10</v>
      </c>
      <c r="I151" s="226"/>
      <c r="J151" s="226"/>
      <c r="K151" s="227">
        <f>ROUND(P151*H151,2)</f>
        <v>0</v>
      </c>
      <c r="L151" s="223" t="s">
        <v>1</v>
      </c>
      <c r="M151" s="44"/>
      <c r="N151" s="228" t="s">
        <v>1</v>
      </c>
      <c r="O151" s="229" t="s">
        <v>40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91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38"/>
      <c r="Z151" s="38"/>
      <c r="AA151" s="38"/>
      <c r="AB151" s="38"/>
      <c r="AC151" s="38"/>
      <c r="AD151" s="38"/>
      <c r="AE151" s="38"/>
      <c r="AR151" s="233" t="s">
        <v>151</v>
      </c>
      <c r="AT151" s="233" t="s">
        <v>146</v>
      </c>
      <c r="AU151" s="233" t="s">
        <v>87</v>
      </c>
      <c r="AY151" s="17" t="s">
        <v>144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7" t="s">
        <v>85</v>
      </c>
      <c r="BK151" s="234">
        <f>ROUND(P151*H151,2)</f>
        <v>0</v>
      </c>
      <c r="BL151" s="17" t="s">
        <v>151</v>
      </c>
      <c r="BM151" s="233" t="s">
        <v>1048</v>
      </c>
    </row>
    <row r="152" s="2" customFormat="1">
      <c r="A152" s="38"/>
      <c r="B152" s="39"/>
      <c r="C152" s="40"/>
      <c r="D152" s="235" t="s">
        <v>153</v>
      </c>
      <c r="E152" s="40"/>
      <c r="F152" s="236" t="s">
        <v>194</v>
      </c>
      <c r="G152" s="40"/>
      <c r="H152" s="40"/>
      <c r="I152" s="237"/>
      <c r="J152" s="237"/>
      <c r="K152" s="40"/>
      <c r="L152" s="40"/>
      <c r="M152" s="44"/>
      <c r="N152" s="238"/>
      <c r="O152" s="239"/>
      <c r="P152" s="91"/>
      <c r="Q152" s="91"/>
      <c r="R152" s="91"/>
      <c r="S152" s="91"/>
      <c r="T152" s="91"/>
      <c r="U152" s="91"/>
      <c r="V152" s="91"/>
      <c r="W152" s="91"/>
      <c r="X152" s="92"/>
      <c r="Y152" s="38"/>
      <c r="Z152" s="38"/>
      <c r="AA152" s="38"/>
      <c r="AB152" s="38"/>
      <c r="AC152" s="38"/>
      <c r="AD152" s="38"/>
      <c r="AE152" s="38"/>
      <c r="AT152" s="17" t="s">
        <v>153</v>
      </c>
      <c r="AU152" s="17" t="s">
        <v>87</v>
      </c>
    </row>
    <row r="153" s="13" customFormat="1">
      <c r="A153" s="13"/>
      <c r="B153" s="242"/>
      <c r="C153" s="243"/>
      <c r="D153" s="235" t="s">
        <v>157</v>
      </c>
      <c r="E153" s="244" t="s">
        <v>1</v>
      </c>
      <c r="F153" s="245" t="s">
        <v>838</v>
      </c>
      <c r="G153" s="243"/>
      <c r="H153" s="246">
        <v>10</v>
      </c>
      <c r="I153" s="247"/>
      <c r="J153" s="247"/>
      <c r="K153" s="243"/>
      <c r="L153" s="243"/>
      <c r="M153" s="248"/>
      <c r="N153" s="249"/>
      <c r="O153" s="250"/>
      <c r="P153" s="250"/>
      <c r="Q153" s="250"/>
      <c r="R153" s="250"/>
      <c r="S153" s="250"/>
      <c r="T153" s="250"/>
      <c r="U153" s="250"/>
      <c r="V153" s="250"/>
      <c r="W153" s="250"/>
      <c r="X153" s="251"/>
      <c r="Y153" s="13"/>
      <c r="Z153" s="13"/>
      <c r="AA153" s="13"/>
      <c r="AB153" s="13"/>
      <c r="AC153" s="13"/>
      <c r="AD153" s="13"/>
      <c r="AE153" s="13"/>
      <c r="AT153" s="252" t="s">
        <v>157</v>
      </c>
      <c r="AU153" s="252" t="s">
        <v>87</v>
      </c>
      <c r="AV153" s="13" t="s">
        <v>87</v>
      </c>
      <c r="AW153" s="13" t="s">
        <v>5</v>
      </c>
      <c r="AX153" s="13" t="s">
        <v>77</v>
      </c>
      <c r="AY153" s="252" t="s">
        <v>144</v>
      </c>
    </row>
    <row r="154" s="14" customFormat="1">
      <c r="A154" s="14"/>
      <c r="B154" s="253"/>
      <c r="C154" s="254"/>
      <c r="D154" s="235" t="s">
        <v>157</v>
      </c>
      <c r="E154" s="255" t="s">
        <v>1</v>
      </c>
      <c r="F154" s="256" t="s">
        <v>159</v>
      </c>
      <c r="G154" s="254"/>
      <c r="H154" s="257">
        <v>10</v>
      </c>
      <c r="I154" s="258"/>
      <c r="J154" s="258"/>
      <c r="K154" s="254"/>
      <c r="L154" s="254"/>
      <c r="M154" s="259"/>
      <c r="N154" s="260"/>
      <c r="O154" s="261"/>
      <c r="P154" s="261"/>
      <c r="Q154" s="261"/>
      <c r="R154" s="261"/>
      <c r="S154" s="261"/>
      <c r="T154" s="261"/>
      <c r="U154" s="261"/>
      <c r="V154" s="261"/>
      <c r="W154" s="261"/>
      <c r="X154" s="262"/>
      <c r="Y154" s="14"/>
      <c r="Z154" s="14"/>
      <c r="AA154" s="14"/>
      <c r="AB154" s="14"/>
      <c r="AC154" s="14"/>
      <c r="AD154" s="14"/>
      <c r="AE154" s="14"/>
      <c r="AT154" s="263" t="s">
        <v>157</v>
      </c>
      <c r="AU154" s="263" t="s">
        <v>87</v>
      </c>
      <c r="AV154" s="14" t="s">
        <v>151</v>
      </c>
      <c r="AW154" s="14" t="s">
        <v>5</v>
      </c>
      <c r="AX154" s="14" t="s">
        <v>85</v>
      </c>
      <c r="AY154" s="263" t="s">
        <v>144</v>
      </c>
    </row>
    <row r="155" s="2" customFormat="1" ht="24.15" customHeight="1">
      <c r="A155" s="38"/>
      <c r="B155" s="39"/>
      <c r="C155" s="221" t="s">
        <v>185</v>
      </c>
      <c r="D155" s="221" t="s">
        <v>146</v>
      </c>
      <c r="E155" s="222" t="s">
        <v>200</v>
      </c>
      <c r="F155" s="223" t="s">
        <v>201</v>
      </c>
      <c r="G155" s="224" t="s">
        <v>202</v>
      </c>
      <c r="H155" s="225">
        <v>52.799999999999997</v>
      </c>
      <c r="I155" s="226"/>
      <c r="J155" s="226"/>
      <c r="K155" s="227">
        <f>ROUND(P155*H155,2)</f>
        <v>0</v>
      </c>
      <c r="L155" s="223" t="s">
        <v>150</v>
      </c>
      <c r="M155" s="44"/>
      <c r="N155" s="228" t="s">
        <v>1</v>
      </c>
      <c r="O155" s="229" t="s">
        <v>40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91"/>
      <c r="T155" s="231">
        <f>S155*H155</f>
        <v>0</v>
      </c>
      <c r="U155" s="231">
        <v>0.00030074000000000002</v>
      </c>
      <c r="V155" s="231">
        <f>U155*H155</f>
        <v>0.015879072000000001</v>
      </c>
      <c r="W155" s="231">
        <v>0</v>
      </c>
      <c r="X155" s="232">
        <f>W155*H155</f>
        <v>0</v>
      </c>
      <c r="Y155" s="38"/>
      <c r="Z155" s="38"/>
      <c r="AA155" s="38"/>
      <c r="AB155" s="38"/>
      <c r="AC155" s="38"/>
      <c r="AD155" s="38"/>
      <c r="AE155" s="38"/>
      <c r="AR155" s="233" t="s">
        <v>151</v>
      </c>
      <c r="AT155" s="233" t="s">
        <v>146</v>
      </c>
      <c r="AU155" s="233" t="s">
        <v>87</v>
      </c>
      <c r="AY155" s="17" t="s">
        <v>144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7" t="s">
        <v>85</v>
      </c>
      <c r="BK155" s="234">
        <f>ROUND(P155*H155,2)</f>
        <v>0</v>
      </c>
      <c r="BL155" s="17" t="s">
        <v>151</v>
      </c>
      <c r="BM155" s="233" t="s">
        <v>1049</v>
      </c>
    </row>
    <row r="156" s="2" customFormat="1">
      <c r="A156" s="38"/>
      <c r="B156" s="39"/>
      <c r="C156" s="40"/>
      <c r="D156" s="235" t="s">
        <v>153</v>
      </c>
      <c r="E156" s="40"/>
      <c r="F156" s="236" t="s">
        <v>204</v>
      </c>
      <c r="G156" s="40"/>
      <c r="H156" s="40"/>
      <c r="I156" s="237"/>
      <c r="J156" s="237"/>
      <c r="K156" s="40"/>
      <c r="L156" s="40"/>
      <c r="M156" s="44"/>
      <c r="N156" s="238"/>
      <c r="O156" s="239"/>
      <c r="P156" s="91"/>
      <c r="Q156" s="91"/>
      <c r="R156" s="91"/>
      <c r="S156" s="91"/>
      <c r="T156" s="91"/>
      <c r="U156" s="91"/>
      <c r="V156" s="91"/>
      <c r="W156" s="91"/>
      <c r="X156" s="92"/>
      <c r="Y156" s="38"/>
      <c r="Z156" s="38"/>
      <c r="AA156" s="38"/>
      <c r="AB156" s="38"/>
      <c r="AC156" s="38"/>
      <c r="AD156" s="38"/>
      <c r="AE156" s="38"/>
      <c r="AT156" s="17" t="s">
        <v>153</v>
      </c>
      <c r="AU156" s="17" t="s">
        <v>87</v>
      </c>
    </row>
    <row r="157" s="2" customFormat="1">
      <c r="A157" s="38"/>
      <c r="B157" s="39"/>
      <c r="C157" s="40"/>
      <c r="D157" s="240" t="s">
        <v>155</v>
      </c>
      <c r="E157" s="40"/>
      <c r="F157" s="241" t="s">
        <v>205</v>
      </c>
      <c r="G157" s="40"/>
      <c r="H157" s="40"/>
      <c r="I157" s="237"/>
      <c r="J157" s="237"/>
      <c r="K157" s="40"/>
      <c r="L157" s="40"/>
      <c r="M157" s="44"/>
      <c r="N157" s="238"/>
      <c r="O157" s="239"/>
      <c r="P157" s="91"/>
      <c r="Q157" s="91"/>
      <c r="R157" s="91"/>
      <c r="S157" s="91"/>
      <c r="T157" s="91"/>
      <c r="U157" s="91"/>
      <c r="V157" s="91"/>
      <c r="W157" s="91"/>
      <c r="X157" s="92"/>
      <c r="Y157" s="38"/>
      <c r="Z157" s="38"/>
      <c r="AA157" s="38"/>
      <c r="AB157" s="38"/>
      <c r="AC157" s="38"/>
      <c r="AD157" s="38"/>
      <c r="AE157" s="38"/>
      <c r="AT157" s="17" t="s">
        <v>155</v>
      </c>
      <c r="AU157" s="17" t="s">
        <v>87</v>
      </c>
    </row>
    <row r="158" s="13" customFormat="1">
      <c r="A158" s="13"/>
      <c r="B158" s="242"/>
      <c r="C158" s="243"/>
      <c r="D158" s="235" t="s">
        <v>157</v>
      </c>
      <c r="E158" s="244" t="s">
        <v>1</v>
      </c>
      <c r="F158" s="245" t="s">
        <v>1050</v>
      </c>
      <c r="G158" s="243"/>
      <c r="H158" s="246">
        <v>52.799999999999997</v>
      </c>
      <c r="I158" s="247"/>
      <c r="J158" s="247"/>
      <c r="K158" s="243"/>
      <c r="L158" s="243"/>
      <c r="M158" s="248"/>
      <c r="N158" s="249"/>
      <c r="O158" s="250"/>
      <c r="P158" s="250"/>
      <c r="Q158" s="250"/>
      <c r="R158" s="250"/>
      <c r="S158" s="250"/>
      <c r="T158" s="250"/>
      <c r="U158" s="250"/>
      <c r="V158" s="250"/>
      <c r="W158" s="250"/>
      <c r="X158" s="251"/>
      <c r="Y158" s="13"/>
      <c r="Z158" s="13"/>
      <c r="AA158" s="13"/>
      <c r="AB158" s="13"/>
      <c r="AC158" s="13"/>
      <c r="AD158" s="13"/>
      <c r="AE158" s="13"/>
      <c r="AT158" s="252" t="s">
        <v>157</v>
      </c>
      <c r="AU158" s="252" t="s">
        <v>87</v>
      </c>
      <c r="AV158" s="13" t="s">
        <v>87</v>
      </c>
      <c r="AW158" s="13" t="s">
        <v>5</v>
      </c>
      <c r="AX158" s="13" t="s">
        <v>77</v>
      </c>
      <c r="AY158" s="252" t="s">
        <v>144</v>
      </c>
    </row>
    <row r="159" s="14" customFormat="1">
      <c r="A159" s="14"/>
      <c r="B159" s="253"/>
      <c r="C159" s="254"/>
      <c r="D159" s="235" t="s">
        <v>157</v>
      </c>
      <c r="E159" s="255" t="s">
        <v>1</v>
      </c>
      <c r="F159" s="256" t="s">
        <v>159</v>
      </c>
      <c r="G159" s="254"/>
      <c r="H159" s="257">
        <v>52.799999999999997</v>
      </c>
      <c r="I159" s="258"/>
      <c r="J159" s="258"/>
      <c r="K159" s="254"/>
      <c r="L159" s="254"/>
      <c r="M159" s="259"/>
      <c r="N159" s="260"/>
      <c r="O159" s="261"/>
      <c r="P159" s="261"/>
      <c r="Q159" s="261"/>
      <c r="R159" s="261"/>
      <c r="S159" s="261"/>
      <c r="T159" s="261"/>
      <c r="U159" s="261"/>
      <c r="V159" s="261"/>
      <c r="W159" s="261"/>
      <c r="X159" s="262"/>
      <c r="Y159" s="14"/>
      <c r="Z159" s="14"/>
      <c r="AA159" s="14"/>
      <c r="AB159" s="14"/>
      <c r="AC159" s="14"/>
      <c r="AD159" s="14"/>
      <c r="AE159" s="14"/>
      <c r="AT159" s="263" t="s">
        <v>157</v>
      </c>
      <c r="AU159" s="263" t="s">
        <v>87</v>
      </c>
      <c r="AV159" s="14" t="s">
        <v>151</v>
      </c>
      <c r="AW159" s="14" t="s">
        <v>5</v>
      </c>
      <c r="AX159" s="14" t="s">
        <v>85</v>
      </c>
      <c r="AY159" s="263" t="s">
        <v>144</v>
      </c>
    </row>
    <row r="160" s="2" customFormat="1" ht="33" customHeight="1">
      <c r="A160" s="38"/>
      <c r="B160" s="39"/>
      <c r="C160" s="221" t="s">
        <v>192</v>
      </c>
      <c r="D160" s="221" t="s">
        <v>146</v>
      </c>
      <c r="E160" s="222" t="s">
        <v>208</v>
      </c>
      <c r="F160" s="223" t="s">
        <v>209</v>
      </c>
      <c r="G160" s="224" t="s">
        <v>202</v>
      </c>
      <c r="H160" s="225">
        <v>52.799999999999997</v>
      </c>
      <c r="I160" s="226"/>
      <c r="J160" s="226"/>
      <c r="K160" s="227">
        <f>ROUND(P160*H160,2)</f>
        <v>0</v>
      </c>
      <c r="L160" s="223" t="s">
        <v>150</v>
      </c>
      <c r="M160" s="44"/>
      <c r="N160" s="228" t="s">
        <v>1</v>
      </c>
      <c r="O160" s="229" t="s">
        <v>40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91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38"/>
      <c r="Z160" s="38"/>
      <c r="AA160" s="38"/>
      <c r="AB160" s="38"/>
      <c r="AC160" s="38"/>
      <c r="AD160" s="38"/>
      <c r="AE160" s="38"/>
      <c r="AR160" s="233" t="s">
        <v>151</v>
      </c>
      <c r="AT160" s="233" t="s">
        <v>146</v>
      </c>
      <c r="AU160" s="233" t="s">
        <v>87</v>
      </c>
      <c r="AY160" s="17" t="s">
        <v>144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7" t="s">
        <v>85</v>
      </c>
      <c r="BK160" s="234">
        <f>ROUND(P160*H160,2)</f>
        <v>0</v>
      </c>
      <c r="BL160" s="17" t="s">
        <v>151</v>
      </c>
      <c r="BM160" s="233" t="s">
        <v>1051</v>
      </c>
    </row>
    <row r="161" s="2" customFormat="1">
      <c r="A161" s="38"/>
      <c r="B161" s="39"/>
      <c r="C161" s="40"/>
      <c r="D161" s="235" t="s">
        <v>153</v>
      </c>
      <c r="E161" s="40"/>
      <c r="F161" s="236" t="s">
        <v>211</v>
      </c>
      <c r="G161" s="40"/>
      <c r="H161" s="40"/>
      <c r="I161" s="237"/>
      <c r="J161" s="237"/>
      <c r="K161" s="40"/>
      <c r="L161" s="40"/>
      <c r="M161" s="44"/>
      <c r="N161" s="238"/>
      <c r="O161" s="239"/>
      <c r="P161" s="91"/>
      <c r="Q161" s="91"/>
      <c r="R161" s="91"/>
      <c r="S161" s="91"/>
      <c r="T161" s="91"/>
      <c r="U161" s="91"/>
      <c r="V161" s="91"/>
      <c r="W161" s="91"/>
      <c r="X161" s="92"/>
      <c r="Y161" s="38"/>
      <c r="Z161" s="38"/>
      <c r="AA161" s="38"/>
      <c r="AB161" s="38"/>
      <c r="AC161" s="38"/>
      <c r="AD161" s="38"/>
      <c r="AE161" s="38"/>
      <c r="AT161" s="17" t="s">
        <v>153</v>
      </c>
      <c r="AU161" s="17" t="s">
        <v>87</v>
      </c>
    </row>
    <row r="162" s="2" customFormat="1">
      <c r="A162" s="38"/>
      <c r="B162" s="39"/>
      <c r="C162" s="40"/>
      <c r="D162" s="240" t="s">
        <v>155</v>
      </c>
      <c r="E162" s="40"/>
      <c r="F162" s="241" t="s">
        <v>212</v>
      </c>
      <c r="G162" s="40"/>
      <c r="H162" s="40"/>
      <c r="I162" s="237"/>
      <c r="J162" s="237"/>
      <c r="K162" s="40"/>
      <c r="L162" s="40"/>
      <c r="M162" s="44"/>
      <c r="N162" s="238"/>
      <c r="O162" s="239"/>
      <c r="P162" s="91"/>
      <c r="Q162" s="91"/>
      <c r="R162" s="91"/>
      <c r="S162" s="91"/>
      <c r="T162" s="91"/>
      <c r="U162" s="91"/>
      <c r="V162" s="91"/>
      <c r="W162" s="91"/>
      <c r="X162" s="92"/>
      <c r="Y162" s="38"/>
      <c r="Z162" s="38"/>
      <c r="AA162" s="38"/>
      <c r="AB162" s="38"/>
      <c r="AC162" s="38"/>
      <c r="AD162" s="38"/>
      <c r="AE162" s="38"/>
      <c r="AT162" s="17" t="s">
        <v>155</v>
      </c>
      <c r="AU162" s="17" t="s">
        <v>87</v>
      </c>
    </row>
    <row r="163" s="13" customFormat="1">
      <c r="A163" s="13"/>
      <c r="B163" s="242"/>
      <c r="C163" s="243"/>
      <c r="D163" s="235" t="s">
        <v>157</v>
      </c>
      <c r="E163" s="244" t="s">
        <v>1</v>
      </c>
      <c r="F163" s="245" t="s">
        <v>1050</v>
      </c>
      <c r="G163" s="243"/>
      <c r="H163" s="246">
        <v>52.799999999999997</v>
      </c>
      <c r="I163" s="247"/>
      <c r="J163" s="247"/>
      <c r="K163" s="243"/>
      <c r="L163" s="243"/>
      <c r="M163" s="248"/>
      <c r="N163" s="249"/>
      <c r="O163" s="250"/>
      <c r="P163" s="250"/>
      <c r="Q163" s="250"/>
      <c r="R163" s="250"/>
      <c r="S163" s="250"/>
      <c r="T163" s="250"/>
      <c r="U163" s="250"/>
      <c r="V163" s="250"/>
      <c r="W163" s="250"/>
      <c r="X163" s="251"/>
      <c r="Y163" s="13"/>
      <c r="Z163" s="13"/>
      <c r="AA163" s="13"/>
      <c r="AB163" s="13"/>
      <c r="AC163" s="13"/>
      <c r="AD163" s="13"/>
      <c r="AE163" s="13"/>
      <c r="AT163" s="252" t="s">
        <v>157</v>
      </c>
      <c r="AU163" s="252" t="s">
        <v>87</v>
      </c>
      <c r="AV163" s="13" t="s">
        <v>87</v>
      </c>
      <c r="AW163" s="13" t="s">
        <v>5</v>
      </c>
      <c r="AX163" s="13" t="s">
        <v>77</v>
      </c>
      <c r="AY163" s="252" t="s">
        <v>144</v>
      </c>
    </row>
    <row r="164" s="14" customFormat="1">
      <c r="A164" s="14"/>
      <c r="B164" s="253"/>
      <c r="C164" s="254"/>
      <c r="D164" s="235" t="s">
        <v>157</v>
      </c>
      <c r="E164" s="255" t="s">
        <v>1</v>
      </c>
      <c r="F164" s="256" t="s">
        <v>159</v>
      </c>
      <c r="G164" s="254"/>
      <c r="H164" s="257">
        <v>52.799999999999997</v>
      </c>
      <c r="I164" s="258"/>
      <c r="J164" s="258"/>
      <c r="K164" s="254"/>
      <c r="L164" s="254"/>
      <c r="M164" s="259"/>
      <c r="N164" s="260"/>
      <c r="O164" s="261"/>
      <c r="P164" s="261"/>
      <c r="Q164" s="261"/>
      <c r="R164" s="261"/>
      <c r="S164" s="261"/>
      <c r="T164" s="261"/>
      <c r="U164" s="261"/>
      <c r="V164" s="261"/>
      <c r="W164" s="261"/>
      <c r="X164" s="262"/>
      <c r="Y164" s="14"/>
      <c r="Z164" s="14"/>
      <c r="AA164" s="14"/>
      <c r="AB164" s="14"/>
      <c r="AC164" s="14"/>
      <c r="AD164" s="14"/>
      <c r="AE164" s="14"/>
      <c r="AT164" s="263" t="s">
        <v>157</v>
      </c>
      <c r="AU164" s="263" t="s">
        <v>87</v>
      </c>
      <c r="AV164" s="14" t="s">
        <v>151</v>
      </c>
      <c r="AW164" s="14" t="s">
        <v>5</v>
      </c>
      <c r="AX164" s="14" t="s">
        <v>85</v>
      </c>
      <c r="AY164" s="263" t="s">
        <v>144</v>
      </c>
    </row>
    <row r="165" s="2" customFormat="1" ht="37.8" customHeight="1">
      <c r="A165" s="38"/>
      <c r="B165" s="39"/>
      <c r="C165" s="221" t="s">
        <v>199</v>
      </c>
      <c r="D165" s="221" t="s">
        <v>146</v>
      </c>
      <c r="E165" s="222" t="s">
        <v>704</v>
      </c>
      <c r="F165" s="223" t="s">
        <v>705</v>
      </c>
      <c r="G165" s="224" t="s">
        <v>216</v>
      </c>
      <c r="H165" s="225">
        <v>27.300000000000001</v>
      </c>
      <c r="I165" s="226"/>
      <c r="J165" s="226"/>
      <c r="K165" s="227">
        <f>ROUND(P165*H165,2)</f>
        <v>0</v>
      </c>
      <c r="L165" s="223" t="s">
        <v>150</v>
      </c>
      <c r="M165" s="44"/>
      <c r="N165" s="228" t="s">
        <v>1</v>
      </c>
      <c r="O165" s="229" t="s">
        <v>40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91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38"/>
      <c r="Z165" s="38"/>
      <c r="AA165" s="38"/>
      <c r="AB165" s="38"/>
      <c r="AC165" s="38"/>
      <c r="AD165" s="38"/>
      <c r="AE165" s="38"/>
      <c r="AR165" s="233" t="s">
        <v>151</v>
      </c>
      <c r="AT165" s="233" t="s">
        <v>146</v>
      </c>
      <c r="AU165" s="233" t="s">
        <v>87</v>
      </c>
      <c r="AY165" s="17" t="s">
        <v>144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7" t="s">
        <v>85</v>
      </c>
      <c r="BK165" s="234">
        <f>ROUND(P165*H165,2)</f>
        <v>0</v>
      </c>
      <c r="BL165" s="17" t="s">
        <v>151</v>
      </c>
      <c r="BM165" s="233" t="s">
        <v>1052</v>
      </c>
    </row>
    <row r="166" s="2" customFormat="1">
      <c r="A166" s="38"/>
      <c r="B166" s="39"/>
      <c r="C166" s="40"/>
      <c r="D166" s="235" t="s">
        <v>153</v>
      </c>
      <c r="E166" s="40"/>
      <c r="F166" s="236" t="s">
        <v>707</v>
      </c>
      <c r="G166" s="40"/>
      <c r="H166" s="40"/>
      <c r="I166" s="237"/>
      <c r="J166" s="237"/>
      <c r="K166" s="40"/>
      <c r="L166" s="40"/>
      <c r="M166" s="44"/>
      <c r="N166" s="238"/>
      <c r="O166" s="239"/>
      <c r="P166" s="91"/>
      <c r="Q166" s="91"/>
      <c r="R166" s="91"/>
      <c r="S166" s="91"/>
      <c r="T166" s="91"/>
      <c r="U166" s="91"/>
      <c r="V166" s="91"/>
      <c r="W166" s="91"/>
      <c r="X166" s="92"/>
      <c r="Y166" s="38"/>
      <c r="Z166" s="38"/>
      <c r="AA166" s="38"/>
      <c r="AB166" s="38"/>
      <c r="AC166" s="38"/>
      <c r="AD166" s="38"/>
      <c r="AE166" s="38"/>
      <c r="AT166" s="17" t="s">
        <v>153</v>
      </c>
      <c r="AU166" s="17" t="s">
        <v>87</v>
      </c>
    </row>
    <row r="167" s="2" customFormat="1">
      <c r="A167" s="38"/>
      <c r="B167" s="39"/>
      <c r="C167" s="40"/>
      <c r="D167" s="240" t="s">
        <v>155</v>
      </c>
      <c r="E167" s="40"/>
      <c r="F167" s="241" t="s">
        <v>708</v>
      </c>
      <c r="G167" s="40"/>
      <c r="H167" s="40"/>
      <c r="I167" s="237"/>
      <c r="J167" s="237"/>
      <c r="K167" s="40"/>
      <c r="L167" s="40"/>
      <c r="M167" s="44"/>
      <c r="N167" s="238"/>
      <c r="O167" s="239"/>
      <c r="P167" s="91"/>
      <c r="Q167" s="91"/>
      <c r="R167" s="91"/>
      <c r="S167" s="91"/>
      <c r="T167" s="91"/>
      <c r="U167" s="91"/>
      <c r="V167" s="91"/>
      <c r="W167" s="91"/>
      <c r="X167" s="92"/>
      <c r="Y167" s="38"/>
      <c r="Z167" s="38"/>
      <c r="AA167" s="38"/>
      <c r="AB167" s="38"/>
      <c r="AC167" s="38"/>
      <c r="AD167" s="38"/>
      <c r="AE167" s="38"/>
      <c r="AT167" s="17" t="s">
        <v>155</v>
      </c>
      <c r="AU167" s="17" t="s">
        <v>87</v>
      </c>
    </row>
    <row r="168" s="13" customFormat="1">
      <c r="A168" s="13"/>
      <c r="B168" s="242"/>
      <c r="C168" s="243"/>
      <c r="D168" s="235" t="s">
        <v>157</v>
      </c>
      <c r="E168" s="244" t="s">
        <v>1</v>
      </c>
      <c r="F168" s="245" t="s">
        <v>1053</v>
      </c>
      <c r="G168" s="243"/>
      <c r="H168" s="246">
        <v>27.300000000000001</v>
      </c>
      <c r="I168" s="247"/>
      <c r="J168" s="247"/>
      <c r="K168" s="243"/>
      <c r="L168" s="243"/>
      <c r="M168" s="248"/>
      <c r="N168" s="249"/>
      <c r="O168" s="250"/>
      <c r="P168" s="250"/>
      <c r="Q168" s="250"/>
      <c r="R168" s="250"/>
      <c r="S168" s="250"/>
      <c r="T168" s="250"/>
      <c r="U168" s="250"/>
      <c r="V168" s="250"/>
      <c r="W168" s="250"/>
      <c r="X168" s="251"/>
      <c r="Y168" s="13"/>
      <c r="Z168" s="13"/>
      <c r="AA168" s="13"/>
      <c r="AB168" s="13"/>
      <c r="AC168" s="13"/>
      <c r="AD168" s="13"/>
      <c r="AE168" s="13"/>
      <c r="AT168" s="252" t="s">
        <v>157</v>
      </c>
      <c r="AU168" s="252" t="s">
        <v>87</v>
      </c>
      <c r="AV168" s="13" t="s">
        <v>87</v>
      </c>
      <c r="AW168" s="13" t="s">
        <v>5</v>
      </c>
      <c r="AX168" s="13" t="s">
        <v>77</v>
      </c>
      <c r="AY168" s="252" t="s">
        <v>144</v>
      </c>
    </row>
    <row r="169" s="14" customFormat="1">
      <c r="A169" s="14"/>
      <c r="B169" s="253"/>
      <c r="C169" s="254"/>
      <c r="D169" s="235" t="s">
        <v>157</v>
      </c>
      <c r="E169" s="255" t="s">
        <v>1</v>
      </c>
      <c r="F169" s="256" t="s">
        <v>159</v>
      </c>
      <c r="G169" s="254"/>
      <c r="H169" s="257">
        <v>27.300000000000001</v>
      </c>
      <c r="I169" s="258"/>
      <c r="J169" s="258"/>
      <c r="K169" s="254"/>
      <c r="L169" s="254"/>
      <c r="M169" s="259"/>
      <c r="N169" s="260"/>
      <c r="O169" s="261"/>
      <c r="P169" s="261"/>
      <c r="Q169" s="261"/>
      <c r="R169" s="261"/>
      <c r="S169" s="261"/>
      <c r="T169" s="261"/>
      <c r="U169" s="261"/>
      <c r="V169" s="261"/>
      <c r="W169" s="261"/>
      <c r="X169" s="262"/>
      <c r="Y169" s="14"/>
      <c r="Z169" s="14"/>
      <c r="AA169" s="14"/>
      <c r="AB169" s="14"/>
      <c r="AC169" s="14"/>
      <c r="AD169" s="14"/>
      <c r="AE169" s="14"/>
      <c r="AT169" s="263" t="s">
        <v>157</v>
      </c>
      <c r="AU169" s="263" t="s">
        <v>87</v>
      </c>
      <c r="AV169" s="14" t="s">
        <v>151</v>
      </c>
      <c r="AW169" s="14" t="s">
        <v>5</v>
      </c>
      <c r="AX169" s="14" t="s">
        <v>85</v>
      </c>
      <c r="AY169" s="263" t="s">
        <v>144</v>
      </c>
    </row>
    <row r="170" s="2" customFormat="1">
      <c r="A170" s="38"/>
      <c r="B170" s="39"/>
      <c r="C170" s="221" t="s">
        <v>207</v>
      </c>
      <c r="D170" s="221" t="s">
        <v>146</v>
      </c>
      <c r="E170" s="222" t="s">
        <v>222</v>
      </c>
      <c r="F170" s="223" t="s">
        <v>223</v>
      </c>
      <c r="G170" s="224" t="s">
        <v>180</v>
      </c>
      <c r="H170" s="225">
        <v>32.159999999999997</v>
      </c>
      <c r="I170" s="226"/>
      <c r="J170" s="226"/>
      <c r="K170" s="227">
        <f>ROUND(P170*H170,2)</f>
        <v>0</v>
      </c>
      <c r="L170" s="223" t="s">
        <v>150</v>
      </c>
      <c r="M170" s="44"/>
      <c r="N170" s="228" t="s">
        <v>1</v>
      </c>
      <c r="O170" s="229" t="s">
        <v>40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91"/>
      <c r="T170" s="231">
        <f>S170*H170</f>
        <v>0</v>
      </c>
      <c r="U170" s="231">
        <v>0.00083850999999999999</v>
      </c>
      <c r="V170" s="231">
        <f>U170*H170</f>
        <v>0.026966481599999998</v>
      </c>
      <c r="W170" s="231">
        <v>0</v>
      </c>
      <c r="X170" s="232">
        <f>W170*H170</f>
        <v>0</v>
      </c>
      <c r="Y170" s="38"/>
      <c r="Z170" s="38"/>
      <c r="AA170" s="38"/>
      <c r="AB170" s="38"/>
      <c r="AC170" s="38"/>
      <c r="AD170" s="38"/>
      <c r="AE170" s="38"/>
      <c r="AR170" s="233" t="s">
        <v>151</v>
      </c>
      <c r="AT170" s="233" t="s">
        <v>146</v>
      </c>
      <c r="AU170" s="233" t="s">
        <v>87</v>
      </c>
      <c r="AY170" s="17" t="s">
        <v>144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7" t="s">
        <v>85</v>
      </c>
      <c r="BK170" s="234">
        <f>ROUND(P170*H170,2)</f>
        <v>0</v>
      </c>
      <c r="BL170" s="17" t="s">
        <v>151</v>
      </c>
      <c r="BM170" s="233" t="s">
        <v>1054</v>
      </c>
    </row>
    <row r="171" s="2" customFormat="1">
      <c r="A171" s="38"/>
      <c r="B171" s="39"/>
      <c r="C171" s="40"/>
      <c r="D171" s="235" t="s">
        <v>153</v>
      </c>
      <c r="E171" s="40"/>
      <c r="F171" s="236" t="s">
        <v>223</v>
      </c>
      <c r="G171" s="40"/>
      <c r="H171" s="40"/>
      <c r="I171" s="237"/>
      <c r="J171" s="237"/>
      <c r="K171" s="40"/>
      <c r="L171" s="40"/>
      <c r="M171" s="44"/>
      <c r="N171" s="238"/>
      <c r="O171" s="239"/>
      <c r="P171" s="91"/>
      <c r="Q171" s="91"/>
      <c r="R171" s="91"/>
      <c r="S171" s="91"/>
      <c r="T171" s="91"/>
      <c r="U171" s="91"/>
      <c r="V171" s="91"/>
      <c r="W171" s="91"/>
      <c r="X171" s="92"/>
      <c r="Y171" s="38"/>
      <c r="Z171" s="38"/>
      <c r="AA171" s="38"/>
      <c r="AB171" s="38"/>
      <c r="AC171" s="38"/>
      <c r="AD171" s="38"/>
      <c r="AE171" s="38"/>
      <c r="AT171" s="17" t="s">
        <v>153</v>
      </c>
      <c r="AU171" s="17" t="s">
        <v>87</v>
      </c>
    </row>
    <row r="172" s="2" customFormat="1">
      <c r="A172" s="38"/>
      <c r="B172" s="39"/>
      <c r="C172" s="40"/>
      <c r="D172" s="240" t="s">
        <v>155</v>
      </c>
      <c r="E172" s="40"/>
      <c r="F172" s="241" t="s">
        <v>225</v>
      </c>
      <c r="G172" s="40"/>
      <c r="H172" s="40"/>
      <c r="I172" s="237"/>
      <c r="J172" s="237"/>
      <c r="K172" s="40"/>
      <c r="L172" s="40"/>
      <c r="M172" s="44"/>
      <c r="N172" s="238"/>
      <c r="O172" s="239"/>
      <c r="P172" s="91"/>
      <c r="Q172" s="91"/>
      <c r="R172" s="91"/>
      <c r="S172" s="91"/>
      <c r="T172" s="91"/>
      <c r="U172" s="91"/>
      <c r="V172" s="91"/>
      <c r="W172" s="91"/>
      <c r="X172" s="92"/>
      <c r="Y172" s="38"/>
      <c r="Z172" s="38"/>
      <c r="AA172" s="38"/>
      <c r="AB172" s="38"/>
      <c r="AC172" s="38"/>
      <c r="AD172" s="38"/>
      <c r="AE172" s="38"/>
      <c r="AT172" s="17" t="s">
        <v>155</v>
      </c>
      <c r="AU172" s="17" t="s">
        <v>87</v>
      </c>
    </row>
    <row r="173" s="13" customFormat="1">
      <c r="A173" s="13"/>
      <c r="B173" s="242"/>
      <c r="C173" s="243"/>
      <c r="D173" s="235" t="s">
        <v>157</v>
      </c>
      <c r="E173" s="244" t="s">
        <v>1</v>
      </c>
      <c r="F173" s="245" t="s">
        <v>1055</v>
      </c>
      <c r="G173" s="243"/>
      <c r="H173" s="246">
        <v>32.159999999999997</v>
      </c>
      <c r="I173" s="247"/>
      <c r="J173" s="247"/>
      <c r="K173" s="243"/>
      <c r="L173" s="243"/>
      <c r="M173" s="248"/>
      <c r="N173" s="249"/>
      <c r="O173" s="250"/>
      <c r="P173" s="250"/>
      <c r="Q173" s="250"/>
      <c r="R173" s="250"/>
      <c r="S173" s="250"/>
      <c r="T173" s="250"/>
      <c r="U173" s="250"/>
      <c r="V173" s="250"/>
      <c r="W173" s="250"/>
      <c r="X173" s="251"/>
      <c r="Y173" s="13"/>
      <c r="Z173" s="13"/>
      <c r="AA173" s="13"/>
      <c r="AB173" s="13"/>
      <c r="AC173" s="13"/>
      <c r="AD173" s="13"/>
      <c r="AE173" s="13"/>
      <c r="AT173" s="252" t="s">
        <v>157</v>
      </c>
      <c r="AU173" s="252" t="s">
        <v>87</v>
      </c>
      <c r="AV173" s="13" t="s">
        <v>87</v>
      </c>
      <c r="AW173" s="13" t="s">
        <v>5</v>
      </c>
      <c r="AX173" s="13" t="s">
        <v>77</v>
      </c>
      <c r="AY173" s="252" t="s">
        <v>144</v>
      </c>
    </row>
    <row r="174" s="14" customFormat="1">
      <c r="A174" s="14"/>
      <c r="B174" s="253"/>
      <c r="C174" s="254"/>
      <c r="D174" s="235" t="s">
        <v>157</v>
      </c>
      <c r="E174" s="255" t="s">
        <v>1</v>
      </c>
      <c r="F174" s="256" t="s">
        <v>159</v>
      </c>
      <c r="G174" s="254"/>
      <c r="H174" s="257">
        <v>32.159999999999997</v>
      </c>
      <c r="I174" s="258"/>
      <c r="J174" s="258"/>
      <c r="K174" s="254"/>
      <c r="L174" s="254"/>
      <c r="M174" s="259"/>
      <c r="N174" s="260"/>
      <c r="O174" s="261"/>
      <c r="P174" s="261"/>
      <c r="Q174" s="261"/>
      <c r="R174" s="261"/>
      <c r="S174" s="261"/>
      <c r="T174" s="261"/>
      <c r="U174" s="261"/>
      <c r="V174" s="261"/>
      <c r="W174" s="261"/>
      <c r="X174" s="262"/>
      <c r="Y174" s="14"/>
      <c r="Z174" s="14"/>
      <c r="AA174" s="14"/>
      <c r="AB174" s="14"/>
      <c r="AC174" s="14"/>
      <c r="AD174" s="14"/>
      <c r="AE174" s="14"/>
      <c r="AT174" s="263" t="s">
        <v>157</v>
      </c>
      <c r="AU174" s="263" t="s">
        <v>87</v>
      </c>
      <c r="AV174" s="14" t="s">
        <v>151</v>
      </c>
      <c r="AW174" s="14" t="s">
        <v>5</v>
      </c>
      <c r="AX174" s="14" t="s">
        <v>85</v>
      </c>
      <c r="AY174" s="263" t="s">
        <v>144</v>
      </c>
    </row>
    <row r="175" s="2" customFormat="1">
      <c r="A175" s="38"/>
      <c r="B175" s="39"/>
      <c r="C175" s="221" t="s">
        <v>213</v>
      </c>
      <c r="D175" s="221" t="s">
        <v>146</v>
      </c>
      <c r="E175" s="222" t="s">
        <v>228</v>
      </c>
      <c r="F175" s="223" t="s">
        <v>229</v>
      </c>
      <c r="G175" s="224" t="s">
        <v>180</v>
      </c>
      <c r="H175" s="225">
        <v>8.0399999999999991</v>
      </c>
      <c r="I175" s="226"/>
      <c r="J175" s="226"/>
      <c r="K175" s="227">
        <f>ROUND(P175*H175,2)</f>
        <v>0</v>
      </c>
      <c r="L175" s="223" t="s">
        <v>150</v>
      </c>
      <c r="M175" s="44"/>
      <c r="N175" s="228" t="s">
        <v>1</v>
      </c>
      <c r="O175" s="229" t="s">
        <v>40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91"/>
      <c r="T175" s="231">
        <f>S175*H175</f>
        <v>0</v>
      </c>
      <c r="U175" s="231">
        <v>0.00084999999999999995</v>
      </c>
      <c r="V175" s="231">
        <f>U175*H175</f>
        <v>0.0068339999999999989</v>
      </c>
      <c r="W175" s="231">
        <v>0</v>
      </c>
      <c r="X175" s="232">
        <f>W175*H175</f>
        <v>0</v>
      </c>
      <c r="Y175" s="38"/>
      <c r="Z175" s="38"/>
      <c r="AA175" s="38"/>
      <c r="AB175" s="38"/>
      <c r="AC175" s="38"/>
      <c r="AD175" s="38"/>
      <c r="AE175" s="38"/>
      <c r="AR175" s="233" t="s">
        <v>151</v>
      </c>
      <c r="AT175" s="233" t="s">
        <v>146</v>
      </c>
      <c r="AU175" s="233" t="s">
        <v>87</v>
      </c>
      <c r="AY175" s="17" t="s">
        <v>144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7" t="s">
        <v>85</v>
      </c>
      <c r="BK175" s="234">
        <f>ROUND(P175*H175,2)</f>
        <v>0</v>
      </c>
      <c r="BL175" s="17" t="s">
        <v>151</v>
      </c>
      <c r="BM175" s="233" t="s">
        <v>1056</v>
      </c>
    </row>
    <row r="176" s="2" customFormat="1">
      <c r="A176" s="38"/>
      <c r="B176" s="39"/>
      <c r="C176" s="40"/>
      <c r="D176" s="235" t="s">
        <v>153</v>
      </c>
      <c r="E176" s="40"/>
      <c r="F176" s="236" t="s">
        <v>231</v>
      </c>
      <c r="G176" s="40"/>
      <c r="H176" s="40"/>
      <c r="I176" s="237"/>
      <c r="J176" s="237"/>
      <c r="K176" s="40"/>
      <c r="L176" s="40"/>
      <c r="M176" s="44"/>
      <c r="N176" s="238"/>
      <c r="O176" s="239"/>
      <c r="P176" s="91"/>
      <c r="Q176" s="91"/>
      <c r="R176" s="91"/>
      <c r="S176" s="91"/>
      <c r="T176" s="91"/>
      <c r="U176" s="91"/>
      <c r="V176" s="91"/>
      <c r="W176" s="91"/>
      <c r="X176" s="92"/>
      <c r="Y176" s="38"/>
      <c r="Z176" s="38"/>
      <c r="AA176" s="38"/>
      <c r="AB176" s="38"/>
      <c r="AC176" s="38"/>
      <c r="AD176" s="38"/>
      <c r="AE176" s="38"/>
      <c r="AT176" s="17" t="s">
        <v>153</v>
      </c>
      <c r="AU176" s="17" t="s">
        <v>87</v>
      </c>
    </row>
    <row r="177" s="2" customFormat="1">
      <c r="A177" s="38"/>
      <c r="B177" s="39"/>
      <c r="C177" s="40"/>
      <c r="D177" s="240" t="s">
        <v>155</v>
      </c>
      <c r="E177" s="40"/>
      <c r="F177" s="241" t="s">
        <v>232</v>
      </c>
      <c r="G177" s="40"/>
      <c r="H177" s="40"/>
      <c r="I177" s="237"/>
      <c r="J177" s="237"/>
      <c r="K177" s="40"/>
      <c r="L177" s="40"/>
      <c r="M177" s="44"/>
      <c r="N177" s="238"/>
      <c r="O177" s="239"/>
      <c r="P177" s="91"/>
      <c r="Q177" s="91"/>
      <c r="R177" s="91"/>
      <c r="S177" s="91"/>
      <c r="T177" s="91"/>
      <c r="U177" s="91"/>
      <c r="V177" s="91"/>
      <c r="W177" s="91"/>
      <c r="X177" s="92"/>
      <c r="Y177" s="38"/>
      <c r="Z177" s="38"/>
      <c r="AA177" s="38"/>
      <c r="AB177" s="38"/>
      <c r="AC177" s="38"/>
      <c r="AD177" s="38"/>
      <c r="AE177" s="38"/>
      <c r="AT177" s="17" t="s">
        <v>155</v>
      </c>
      <c r="AU177" s="17" t="s">
        <v>87</v>
      </c>
    </row>
    <row r="178" s="13" customFormat="1">
      <c r="A178" s="13"/>
      <c r="B178" s="242"/>
      <c r="C178" s="243"/>
      <c r="D178" s="235" t="s">
        <v>157</v>
      </c>
      <c r="E178" s="244" t="s">
        <v>1</v>
      </c>
      <c r="F178" s="245" t="s">
        <v>1057</v>
      </c>
      <c r="G178" s="243"/>
      <c r="H178" s="246">
        <v>8.0399999999999991</v>
      </c>
      <c r="I178" s="247"/>
      <c r="J178" s="247"/>
      <c r="K178" s="243"/>
      <c r="L178" s="243"/>
      <c r="M178" s="248"/>
      <c r="N178" s="249"/>
      <c r="O178" s="250"/>
      <c r="P178" s="250"/>
      <c r="Q178" s="250"/>
      <c r="R178" s="250"/>
      <c r="S178" s="250"/>
      <c r="T178" s="250"/>
      <c r="U178" s="250"/>
      <c r="V178" s="250"/>
      <c r="W178" s="250"/>
      <c r="X178" s="251"/>
      <c r="Y178" s="13"/>
      <c r="Z178" s="13"/>
      <c r="AA178" s="13"/>
      <c r="AB178" s="13"/>
      <c r="AC178" s="13"/>
      <c r="AD178" s="13"/>
      <c r="AE178" s="13"/>
      <c r="AT178" s="252" t="s">
        <v>157</v>
      </c>
      <c r="AU178" s="252" t="s">
        <v>87</v>
      </c>
      <c r="AV178" s="13" t="s">
        <v>87</v>
      </c>
      <c r="AW178" s="13" t="s">
        <v>5</v>
      </c>
      <c r="AX178" s="13" t="s">
        <v>77</v>
      </c>
      <c r="AY178" s="252" t="s">
        <v>144</v>
      </c>
    </row>
    <row r="179" s="14" customFormat="1">
      <c r="A179" s="14"/>
      <c r="B179" s="253"/>
      <c r="C179" s="254"/>
      <c r="D179" s="235" t="s">
        <v>157</v>
      </c>
      <c r="E179" s="255" t="s">
        <v>1</v>
      </c>
      <c r="F179" s="256" t="s">
        <v>159</v>
      </c>
      <c r="G179" s="254"/>
      <c r="H179" s="257">
        <v>8.0399999999999991</v>
      </c>
      <c r="I179" s="258"/>
      <c r="J179" s="258"/>
      <c r="K179" s="254"/>
      <c r="L179" s="254"/>
      <c r="M179" s="259"/>
      <c r="N179" s="260"/>
      <c r="O179" s="261"/>
      <c r="P179" s="261"/>
      <c r="Q179" s="261"/>
      <c r="R179" s="261"/>
      <c r="S179" s="261"/>
      <c r="T179" s="261"/>
      <c r="U179" s="261"/>
      <c r="V179" s="261"/>
      <c r="W179" s="261"/>
      <c r="X179" s="262"/>
      <c r="Y179" s="14"/>
      <c r="Z179" s="14"/>
      <c r="AA179" s="14"/>
      <c r="AB179" s="14"/>
      <c r="AC179" s="14"/>
      <c r="AD179" s="14"/>
      <c r="AE179" s="14"/>
      <c r="AT179" s="263" t="s">
        <v>157</v>
      </c>
      <c r="AU179" s="263" t="s">
        <v>87</v>
      </c>
      <c r="AV179" s="14" t="s">
        <v>151</v>
      </c>
      <c r="AW179" s="14" t="s">
        <v>5</v>
      </c>
      <c r="AX179" s="14" t="s">
        <v>85</v>
      </c>
      <c r="AY179" s="263" t="s">
        <v>144</v>
      </c>
    </row>
    <row r="180" s="2" customFormat="1" ht="24.15" customHeight="1">
      <c r="A180" s="38"/>
      <c r="B180" s="39"/>
      <c r="C180" s="221" t="s">
        <v>221</v>
      </c>
      <c r="D180" s="221" t="s">
        <v>146</v>
      </c>
      <c r="E180" s="222" t="s">
        <v>235</v>
      </c>
      <c r="F180" s="223" t="s">
        <v>236</v>
      </c>
      <c r="G180" s="224" t="s">
        <v>180</v>
      </c>
      <c r="H180" s="225">
        <v>32.159999999999997</v>
      </c>
      <c r="I180" s="226"/>
      <c r="J180" s="226"/>
      <c r="K180" s="227">
        <f>ROUND(P180*H180,2)</f>
        <v>0</v>
      </c>
      <c r="L180" s="223" t="s">
        <v>150</v>
      </c>
      <c r="M180" s="44"/>
      <c r="N180" s="228" t="s">
        <v>1</v>
      </c>
      <c r="O180" s="229" t="s">
        <v>40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91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38"/>
      <c r="Z180" s="38"/>
      <c r="AA180" s="38"/>
      <c r="AB180" s="38"/>
      <c r="AC180" s="38"/>
      <c r="AD180" s="38"/>
      <c r="AE180" s="38"/>
      <c r="AR180" s="233" t="s">
        <v>151</v>
      </c>
      <c r="AT180" s="233" t="s">
        <v>146</v>
      </c>
      <c r="AU180" s="233" t="s">
        <v>87</v>
      </c>
      <c r="AY180" s="17" t="s">
        <v>144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7" t="s">
        <v>85</v>
      </c>
      <c r="BK180" s="234">
        <f>ROUND(P180*H180,2)</f>
        <v>0</v>
      </c>
      <c r="BL180" s="17" t="s">
        <v>151</v>
      </c>
      <c r="BM180" s="233" t="s">
        <v>1058</v>
      </c>
    </row>
    <row r="181" s="2" customFormat="1">
      <c r="A181" s="38"/>
      <c r="B181" s="39"/>
      <c r="C181" s="40"/>
      <c r="D181" s="235" t="s">
        <v>153</v>
      </c>
      <c r="E181" s="40"/>
      <c r="F181" s="236" t="s">
        <v>236</v>
      </c>
      <c r="G181" s="40"/>
      <c r="H181" s="40"/>
      <c r="I181" s="237"/>
      <c r="J181" s="237"/>
      <c r="K181" s="40"/>
      <c r="L181" s="40"/>
      <c r="M181" s="44"/>
      <c r="N181" s="238"/>
      <c r="O181" s="239"/>
      <c r="P181" s="91"/>
      <c r="Q181" s="91"/>
      <c r="R181" s="91"/>
      <c r="S181" s="91"/>
      <c r="T181" s="91"/>
      <c r="U181" s="91"/>
      <c r="V181" s="91"/>
      <c r="W181" s="91"/>
      <c r="X181" s="92"/>
      <c r="Y181" s="38"/>
      <c r="Z181" s="38"/>
      <c r="AA181" s="38"/>
      <c r="AB181" s="38"/>
      <c r="AC181" s="38"/>
      <c r="AD181" s="38"/>
      <c r="AE181" s="38"/>
      <c r="AT181" s="17" t="s">
        <v>153</v>
      </c>
      <c r="AU181" s="17" t="s">
        <v>87</v>
      </c>
    </row>
    <row r="182" s="2" customFormat="1">
      <c r="A182" s="38"/>
      <c r="B182" s="39"/>
      <c r="C182" s="40"/>
      <c r="D182" s="240" t="s">
        <v>155</v>
      </c>
      <c r="E182" s="40"/>
      <c r="F182" s="241" t="s">
        <v>238</v>
      </c>
      <c r="G182" s="40"/>
      <c r="H182" s="40"/>
      <c r="I182" s="237"/>
      <c r="J182" s="237"/>
      <c r="K182" s="40"/>
      <c r="L182" s="40"/>
      <c r="M182" s="44"/>
      <c r="N182" s="238"/>
      <c r="O182" s="239"/>
      <c r="P182" s="91"/>
      <c r="Q182" s="91"/>
      <c r="R182" s="91"/>
      <c r="S182" s="91"/>
      <c r="T182" s="91"/>
      <c r="U182" s="91"/>
      <c r="V182" s="91"/>
      <c r="W182" s="91"/>
      <c r="X182" s="92"/>
      <c r="Y182" s="38"/>
      <c r="Z182" s="38"/>
      <c r="AA182" s="38"/>
      <c r="AB182" s="38"/>
      <c r="AC182" s="38"/>
      <c r="AD182" s="38"/>
      <c r="AE182" s="38"/>
      <c r="AT182" s="17" t="s">
        <v>155</v>
      </c>
      <c r="AU182" s="17" t="s">
        <v>87</v>
      </c>
    </row>
    <row r="183" s="13" customFormat="1">
      <c r="A183" s="13"/>
      <c r="B183" s="242"/>
      <c r="C183" s="243"/>
      <c r="D183" s="235" t="s">
        <v>157</v>
      </c>
      <c r="E183" s="244" t="s">
        <v>1</v>
      </c>
      <c r="F183" s="245" t="s">
        <v>1055</v>
      </c>
      <c r="G183" s="243"/>
      <c r="H183" s="246">
        <v>32.159999999999997</v>
      </c>
      <c r="I183" s="247"/>
      <c r="J183" s="247"/>
      <c r="K183" s="243"/>
      <c r="L183" s="243"/>
      <c r="M183" s="248"/>
      <c r="N183" s="249"/>
      <c r="O183" s="250"/>
      <c r="P183" s="250"/>
      <c r="Q183" s="250"/>
      <c r="R183" s="250"/>
      <c r="S183" s="250"/>
      <c r="T183" s="250"/>
      <c r="U183" s="250"/>
      <c r="V183" s="250"/>
      <c r="W183" s="250"/>
      <c r="X183" s="251"/>
      <c r="Y183" s="13"/>
      <c r="Z183" s="13"/>
      <c r="AA183" s="13"/>
      <c r="AB183" s="13"/>
      <c r="AC183" s="13"/>
      <c r="AD183" s="13"/>
      <c r="AE183" s="13"/>
      <c r="AT183" s="252" t="s">
        <v>157</v>
      </c>
      <c r="AU183" s="252" t="s">
        <v>87</v>
      </c>
      <c r="AV183" s="13" t="s">
        <v>87</v>
      </c>
      <c r="AW183" s="13" t="s">
        <v>5</v>
      </c>
      <c r="AX183" s="13" t="s">
        <v>77</v>
      </c>
      <c r="AY183" s="252" t="s">
        <v>144</v>
      </c>
    </row>
    <row r="184" s="14" customFormat="1">
      <c r="A184" s="14"/>
      <c r="B184" s="253"/>
      <c r="C184" s="254"/>
      <c r="D184" s="235" t="s">
        <v>157</v>
      </c>
      <c r="E184" s="255" t="s">
        <v>1</v>
      </c>
      <c r="F184" s="256" t="s">
        <v>159</v>
      </c>
      <c r="G184" s="254"/>
      <c r="H184" s="257">
        <v>32.159999999999997</v>
      </c>
      <c r="I184" s="258"/>
      <c r="J184" s="258"/>
      <c r="K184" s="254"/>
      <c r="L184" s="254"/>
      <c r="M184" s="259"/>
      <c r="N184" s="260"/>
      <c r="O184" s="261"/>
      <c r="P184" s="261"/>
      <c r="Q184" s="261"/>
      <c r="R184" s="261"/>
      <c r="S184" s="261"/>
      <c r="T184" s="261"/>
      <c r="U184" s="261"/>
      <c r="V184" s="261"/>
      <c r="W184" s="261"/>
      <c r="X184" s="262"/>
      <c r="Y184" s="14"/>
      <c r="Z184" s="14"/>
      <c r="AA184" s="14"/>
      <c r="AB184" s="14"/>
      <c r="AC184" s="14"/>
      <c r="AD184" s="14"/>
      <c r="AE184" s="14"/>
      <c r="AT184" s="263" t="s">
        <v>157</v>
      </c>
      <c r="AU184" s="263" t="s">
        <v>87</v>
      </c>
      <c r="AV184" s="14" t="s">
        <v>151</v>
      </c>
      <c r="AW184" s="14" t="s">
        <v>5</v>
      </c>
      <c r="AX184" s="14" t="s">
        <v>85</v>
      </c>
      <c r="AY184" s="263" t="s">
        <v>144</v>
      </c>
    </row>
    <row r="185" s="2" customFormat="1" ht="24.15" customHeight="1">
      <c r="A185" s="38"/>
      <c r="B185" s="39"/>
      <c r="C185" s="221" t="s">
        <v>227</v>
      </c>
      <c r="D185" s="221" t="s">
        <v>146</v>
      </c>
      <c r="E185" s="222" t="s">
        <v>240</v>
      </c>
      <c r="F185" s="223" t="s">
        <v>241</v>
      </c>
      <c r="G185" s="224" t="s">
        <v>180</v>
      </c>
      <c r="H185" s="225">
        <v>8.0399999999999991</v>
      </c>
      <c r="I185" s="226"/>
      <c r="J185" s="226"/>
      <c r="K185" s="227">
        <f>ROUND(P185*H185,2)</f>
        <v>0</v>
      </c>
      <c r="L185" s="223" t="s">
        <v>150</v>
      </c>
      <c r="M185" s="44"/>
      <c r="N185" s="228" t="s">
        <v>1</v>
      </c>
      <c r="O185" s="229" t="s">
        <v>40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91"/>
      <c r="T185" s="231">
        <f>S185*H185</f>
        <v>0</v>
      </c>
      <c r="U185" s="231">
        <v>0</v>
      </c>
      <c r="V185" s="231">
        <f>U185*H185</f>
        <v>0</v>
      </c>
      <c r="W185" s="231">
        <v>0</v>
      </c>
      <c r="X185" s="232">
        <f>W185*H185</f>
        <v>0</v>
      </c>
      <c r="Y185" s="38"/>
      <c r="Z185" s="38"/>
      <c r="AA185" s="38"/>
      <c r="AB185" s="38"/>
      <c r="AC185" s="38"/>
      <c r="AD185" s="38"/>
      <c r="AE185" s="38"/>
      <c r="AR185" s="233" t="s">
        <v>151</v>
      </c>
      <c r="AT185" s="233" t="s">
        <v>146</v>
      </c>
      <c r="AU185" s="233" t="s">
        <v>87</v>
      </c>
      <c r="AY185" s="17" t="s">
        <v>144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7" t="s">
        <v>85</v>
      </c>
      <c r="BK185" s="234">
        <f>ROUND(P185*H185,2)</f>
        <v>0</v>
      </c>
      <c r="BL185" s="17" t="s">
        <v>151</v>
      </c>
      <c r="BM185" s="233" t="s">
        <v>1059</v>
      </c>
    </row>
    <row r="186" s="2" customFormat="1">
      <c r="A186" s="38"/>
      <c r="B186" s="39"/>
      <c r="C186" s="40"/>
      <c r="D186" s="235" t="s">
        <v>153</v>
      </c>
      <c r="E186" s="40"/>
      <c r="F186" s="236" t="s">
        <v>243</v>
      </c>
      <c r="G186" s="40"/>
      <c r="H186" s="40"/>
      <c r="I186" s="237"/>
      <c r="J186" s="237"/>
      <c r="K186" s="40"/>
      <c r="L186" s="40"/>
      <c r="M186" s="44"/>
      <c r="N186" s="238"/>
      <c r="O186" s="239"/>
      <c r="P186" s="91"/>
      <c r="Q186" s="91"/>
      <c r="R186" s="91"/>
      <c r="S186" s="91"/>
      <c r="T186" s="91"/>
      <c r="U186" s="91"/>
      <c r="V186" s="91"/>
      <c r="W186" s="91"/>
      <c r="X186" s="92"/>
      <c r="Y186" s="38"/>
      <c r="Z186" s="38"/>
      <c r="AA186" s="38"/>
      <c r="AB186" s="38"/>
      <c r="AC186" s="38"/>
      <c r="AD186" s="38"/>
      <c r="AE186" s="38"/>
      <c r="AT186" s="17" t="s">
        <v>153</v>
      </c>
      <c r="AU186" s="17" t="s">
        <v>87</v>
      </c>
    </row>
    <row r="187" s="2" customFormat="1">
      <c r="A187" s="38"/>
      <c r="B187" s="39"/>
      <c r="C187" s="40"/>
      <c r="D187" s="240" t="s">
        <v>155</v>
      </c>
      <c r="E187" s="40"/>
      <c r="F187" s="241" t="s">
        <v>244</v>
      </c>
      <c r="G187" s="40"/>
      <c r="H187" s="40"/>
      <c r="I187" s="237"/>
      <c r="J187" s="237"/>
      <c r="K187" s="40"/>
      <c r="L187" s="40"/>
      <c r="M187" s="44"/>
      <c r="N187" s="238"/>
      <c r="O187" s="239"/>
      <c r="P187" s="91"/>
      <c r="Q187" s="91"/>
      <c r="R187" s="91"/>
      <c r="S187" s="91"/>
      <c r="T187" s="91"/>
      <c r="U187" s="91"/>
      <c r="V187" s="91"/>
      <c r="W187" s="91"/>
      <c r="X187" s="92"/>
      <c r="Y187" s="38"/>
      <c r="Z187" s="38"/>
      <c r="AA187" s="38"/>
      <c r="AB187" s="38"/>
      <c r="AC187" s="38"/>
      <c r="AD187" s="38"/>
      <c r="AE187" s="38"/>
      <c r="AT187" s="17" t="s">
        <v>155</v>
      </c>
      <c r="AU187" s="17" t="s">
        <v>87</v>
      </c>
    </row>
    <row r="188" s="13" customFormat="1">
      <c r="A188" s="13"/>
      <c r="B188" s="242"/>
      <c r="C188" s="243"/>
      <c r="D188" s="235" t="s">
        <v>157</v>
      </c>
      <c r="E188" s="244" t="s">
        <v>1</v>
      </c>
      <c r="F188" s="245" t="s">
        <v>1057</v>
      </c>
      <c r="G188" s="243"/>
      <c r="H188" s="246">
        <v>8.0399999999999991</v>
      </c>
      <c r="I188" s="247"/>
      <c r="J188" s="247"/>
      <c r="K188" s="243"/>
      <c r="L188" s="243"/>
      <c r="M188" s="248"/>
      <c r="N188" s="249"/>
      <c r="O188" s="250"/>
      <c r="P188" s="250"/>
      <c r="Q188" s="250"/>
      <c r="R188" s="250"/>
      <c r="S188" s="250"/>
      <c r="T188" s="250"/>
      <c r="U188" s="250"/>
      <c r="V188" s="250"/>
      <c r="W188" s="250"/>
      <c r="X188" s="251"/>
      <c r="Y188" s="13"/>
      <c r="Z188" s="13"/>
      <c r="AA188" s="13"/>
      <c r="AB188" s="13"/>
      <c r="AC188" s="13"/>
      <c r="AD188" s="13"/>
      <c r="AE188" s="13"/>
      <c r="AT188" s="252" t="s">
        <v>157</v>
      </c>
      <c r="AU188" s="252" t="s">
        <v>87</v>
      </c>
      <c r="AV188" s="13" t="s">
        <v>87</v>
      </c>
      <c r="AW188" s="13" t="s">
        <v>5</v>
      </c>
      <c r="AX188" s="13" t="s">
        <v>77</v>
      </c>
      <c r="AY188" s="252" t="s">
        <v>144</v>
      </c>
    </row>
    <row r="189" s="14" customFormat="1">
      <c r="A189" s="14"/>
      <c r="B189" s="253"/>
      <c r="C189" s="254"/>
      <c r="D189" s="235" t="s">
        <v>157</v>
      </c>
      <c r="E189" s="255" t="s">
        <v>1</v>
      </c>
      <c r="F189" s="256" t="s">
        <v>159</v>
      </c>
      <c r="G189" s="254"/>
      <c r="H189" s="257">
        <v>8.0399999999999991</v>
      </c>
      <c r="I189" s="258"/>
      <c r="J189" s="258"/>
      <c r="K189" s="254"/>
      <c r="L189" s="254"/>
      <c r="M189" s="259"/>
      <c r="N189" s="260"/>
      <c r="O189" s="261"/>
      <c r="P189" s="261"/>
      <c r="Q189" s="261"/>
      <c r="R189" s="261"/>
      <c r="S189" s="261"/>
      <c r="T189" s="261"/>
      <c r="U189" s="261"/>
      <c r="V189" s="261"/>
      <c r="W189" s="261"/>
      <c r="X189" s="262"/>
      <c r="Y189" s="14"/>
      <c r="Z189" s="14"/>
      <c r="AA189" s="14"/>
      <c r="AB189" s="14"/>
      <c r="AC189" s="14"/>
      <c r="AD189" s="14"/>
      <c r="AE189" s="14"/>
      <c r="AT189" s="263" t="s">
        <v>157</v>
      </c>
      <c r="AU189" s="263" t="s">
        <v>87</v>
      </c>
      <c r="AV189" s="14" t="s">
        <v>151</v>
      </c>
      <c r="AW189" s="14" t="s">
        <v>5</v>
      </c>
      <c r="AX189" s="14" t="s">
        <v>85</v>
      </c>
      <c r="AY189" s="263" t="s">
        <v>144</v>
      </c>
    </row>
    <row r="190" s="2" customFormat="1" ht="33" customHeight="1">
      <c r="A190" s="38"/>
      <c r="B190" s="39"/>
      <c r="C190" s="221" t="s">
        <v>234</v>
      </c>
      <c r="D190" s="221" t="s">
        <v>146</v>
      </c>
      <c r="E190" s="222" t="s">
        <v>245</v>
      </c>
      <c r="F190" s="223" t="s">
        <v>246</v>
      </c>
      <c r="G190" s="224" t="s">
        <v>216</v>
      </c>
      <c r="H190" s="225">
        <v>43.299999999999997</v>
      </c>
      <c r="I190" s="226"/>
      <c r="J190" s="226"/>
      <c r="K190" s="227">
        <f>ROUND(P190*H190,2)</f>
        <v>0</v>
      </c>
      <c r="L190" s="223" t="s">
        <v>150</v>
      </c>
      <c r="M190" s="44"/>
      <c r="N190" s="228" t="s">
        <v>1</v>
      </c>
      <c r="O190" s="229" t="s">
        <v>40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91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38"/>
      <c r="Z190" s="38"/>
      <c r="AA190" s="38"/>
      <c r="AB190" s="38"/>
      <c r="AC190" s="38"/>
      <c r="AD190" s="38"/>
      <c r="AE190" s="38"/>
      <c r="AR190" s="233" t="s">
        <v>151</v>
      </c>
      <c r="AT190" s="233" t="s">
        <v>146</v>
      </c>
      <c r="AU190" s="233" t="s">
        <v>87</v>
      </c>
      <c r="AY190" s="17" t="s">
        <v>144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7" t="s">
        <v>85</v>
      </c>
      <c r="BK190" s="234">
        <f>ROUND(P190*H190,2)</f>
        <v>0</v>
      </c>
      <c r="BL190" s="17" t="s">
        <v>151</v>
      </c>
      <c r="BM190" s="233" t="s">
        <v>1060</v>
      </c>
    </row>
    <row r="191" s="2" customFormat="1">
      <c r="A191" s="38"/>
      <c r="B191" s="39"/>
      <c r="C191" s="40"/>
      <c r="D191" s="235" t="s">
        <v>153</v>
      </c>
      <c r="E191" s="40"/>
      <c r="F191" s="236" t="s">
        <v>248</v>
      </c>
      <c r="G191" s="40"/>
      <c r="H191" s="40"/>
      <c r="I191" s="237"/>
      <c r="J191" s="237"/>
      <c r="K191" s="40"/>
      <c r="L191" s="40"/>
      <c r="M191" s="44"/>
      <c r="N191" s="238"/>
      <c r="O191" s="239"/>
      <c r="P191" s="91"/>
      <c r="Q191" s="91"/>
      <c r="R191" s="91"/>
      <c r="S191" s="91"/>
      <c r="T191" s="91"/>
      <c r="U191" s="91"/>
      <c r="V191" s="91"/>
      <c r="W191" s="91"/>
      <c r="X191" s="92"/>
      <c r="Y191" s="38"/>
      <c r="Z191" s="38"/>
      <c r="AA191" s="38"/>
      <c r="AB191" s="38"/>
      <c r="AC191" s="38"/>
      <c r="AD191" s="38"/>
      <c r="AE191" s="38"/>
      <c r="AT191" s="17" t="s">
        <v>153</v>
      </c>
      <c r="AU191" s="17" t="s">
        <v>87</v>
      </c>
    </row>
    <row r="192" s="2" customFormat="1">
      <c r="A192" s="38"/>
      <c r="B192" s="39"/>
      <c r="C192" s="40"/>
      <c r="D192" s="240" t="s">
        <v>155</v>
      </c>
      <c r="E192" s="40"/>
      <c r="F192" s="241" t="s">
        <v>249</v>
      </c>
      <c r="G192" s="40"/>
      <c r="H192" s="40"/>
      <c r="I192" s="237"/>
      <c r="J192" s="237"/>
      <c r="K192" s="40"/>
      <c r="L192" s="40"/>
      <c r="M192" s="44"/>
      <c r="N192" s="238"/>
      <c r="O192" s="239"/>
      <c r="P192" s="91"/>
      <c r="Q192" s="91"/>
      <c r="R192" s="91"/>
      <c r="S192" s="91"/>
      <c r="T192" s="91"/>
      <c r="U192" s="91"/>
      <c r="V192" s="91"/>
      <c r="W192" s="91"/>
      <c r="X192" s="92"/>
      <c r="Y192" s="38"/>
      <c r="Z192" s="38"/>
      <c r="AA192" s="38"/>
      <c r="AB192" s="38"/>
      <c r="AC192" s="38"/>
      <c r="AD192" s="38"/>
      <c r="AE192" s="38"/>
      <c r="AT192" s="17" t="s">
        <v>155</v>
      </c>
      <c r="AU192" s="17" t="s">
        <v>87</v>
      </c>
    </row>
    <row r="193" s="13" customFormat="1">
      <c r="A193" s="13"/>
      <c r="B193" s="242"/>
      <c r="C193" s="243"/>
      <c r="D193" s="235" t="s">
        <v>157</v>
      </c>
      <c r="E193" s="244" t="s">
        <v>1</v>
      </c>
      <c r="F193" s="245" t="s">
        <v>1061</v>
      </c>
      <c r="G193" s="243"/>
      <c r="H193" s="246">
        <v>27.300000000000001</v>
      </c>
      <c r="I193" s="247"/>
      <c r="J193" s="247"/>
      <c r="K193" s="243"/>
      <c r="L193" s="243"/>
      <c r="M193" s="248"/>
      <c r="N193" s="249"/>
      <c r="O193" s="250"/>
      <c r="P193" s="250"/>
      <c r="Q193" s="250"/>
      <c r="R193" s="250"/>
      <c r="S193" s="250"/>
      <c r="T193" s="250"/>
      <c r="U193" s="250"/>
      <c r="V193" s="250"/>
      <c r="W193" s="250"/>
      <c r="X193" s="251"/>
      <c r="Y193" s="13"/>
      <c r="Z193" s="13"/>
      <c r="AA193" s="13"/>
      <c r="AB193" s="13"/>
      <c r="AC193" s="13"/>
      <c r="AD193" s="13"/>
      <c r="AE193" s="13"/>
      <c r="AT193" s="252" t="s">
        <v>157</v>
      </c>
      <c r="AU193" s="252" t="s">
        <v>87</v>
      </c>
      <c r="AV193" s="13" t="s">
        <v>87</v>
      </c>
      <c r="AW193" s="13" t="s">
        <v>5</v>
      </c>
      <c r="AX193" s="13" t="s">
        <v>77</v>
      </c>
      <c r="AY193" s="252" t="s">
        <v>144</v>
      </c>
    </row>
    <row r="194" s="13" customFormat="1">
      <c r="A194" s="13"/>
      <c r="B194" s="242"/>
      <c r="C194" s="243"/>
      <c r="D194" s="235" t="s">
        <v>157</v>
      </c>
      <c r="E194" s="244" t="s">
        <v>1</v>
      </c>
      <c r="F194" s="245" t="s">
        <v>1062</v>
      </c>
      <c r="G194" s="243"/>
      <c r="H194" s="246">
        <v>16</v>
      </c>
      <c r="I194" s="247"/>
      <c r="J194" s="247"/>
      <c r="K194" s="243"/>
      <c r="L194" s="243"/>
      <c r="M194" s="248"/>
      <c r="N194" s="249"/>
      <c r="O194" s="250"/>
      <c r="P194" s="250"/>
      <c r="Q194" s="250"/>
      <c r="R194" s="250"/>
      <c r="S194" s="250"/>
      <c r="T194" s="250"/>
      <c r="U194" s="250"/>
      <c r="V194" s="250"/>
      <c r="W194" s="250"/>
      <c r="X194" s="251"/>
      <c r="Y194" s="13"/>
      <c r="Z194" s="13"/>
      <c r="AA194" s="13"/>
      <c r="AB194" s="13"/>
      <c r="AC194" s="13"/>
      <c r="AD194" s="13"/>
      <c r="AE194" s="13"/>
      <c r="AT194" s="252" t="s">
        <v>157</v>
      </c>
      <c r="AU194" s="252" t="s">
        <v>87</v>
      </c>
      <c r="AV194" s="13" t="s">
        <v>87</v>
      </c>
      <c r="AW194" s="13" t="s">
        <v>5</v>
      </c>
      <c r="AX194" s="13" t="s">
        <v>77</v>
      </c>
      <c r="AY194" s="252" t="s">
        <v>144</v>
      </c>
    </row>
    <row r="195" s="14" customFormat="1">
      <c r="A195" s="14"/>
      <c r="B195" s="253"/>
      <c r="C195" s="254"/>
      <c r="D195" s="235" t="s">
        <v>157</v>
      </c>
      <c r="E195" s="255" t="s">
        <v>1</v>
      </c>
      <c r="F195" s="256" t="s">
        <v>159</v>
      </c>
      <c r="G195" s="254"/>
      <c r="H195" s="257">
        <v>43.299999999999997</v>
      </c>
      <c r="I195" s="258"/>
      <c r="J195" s="258"/>
      <c r="K195" s="254"/>
      <c r="L195" s="254"/>
      <c r="M195" s="259"/>
      <c r="N195" s="260"/>
      <c r="O195" s="261"/>
      <c r="P195" s="261"/>
      <c r="Q195" s="261"/>
      <c r="R195" s="261"/>
      <c r="S195" s="261"/>
      <c r="T195" s="261"/>
      <c r="U195" s="261"/>
      <c r="V195" s="261"/>
      <c r="W195" s="261"/>
      <c r="X195" s="262"/>
      <c r="Y195" s="14"/>
      <c r="Z195" s="14"/>
      <c r="AA195" s="14"/>
      <c r="AB195" s="14"/>
      <c r="AC195" s="14"/>
      <c r="AD195" s="14"/>
      <c r="AE195" s="14"/>
      <c r="AT195" s="263" t="s">
        <v>157</v>
      </c>
      <c r="AU195" s="263" t="s">
        <v>87</v>
      </c>
      <c r="AV195" s="14" t="s">
        <v>151</v>
      </c>
      <c r="AW195" s="14" t="s">
        <v>5</v>
      </c>
      <c r="AX195" s="14" t="s">
        <v>85</v>
      </c>
      <c r="AY195" s="263" t="s">
        <v>144</v>
      </c>
    </row>
    <row r="196" s="2" customFormat="1" ht="33" customHeight="1">
      <c r="A196" s="38"/>
      <c r="B196" s="39"/>
      <c r="C196" s="221" t="s">
        <v>239</v>
      </c>
      <c r="D196" s="221" t="s">
        <v>146</v>
      </c>
      <c r="E196" s="222" t="s">
        <v>255</v>
      </c>
      <c r="F196" s="223" t="s">
        <v>256</v>
      </c>
      <c r="G196" s="224" t="s">
        <v>216</v>
      </c>
      <c r="H196" s="225">
        <v>11.4</v>
      </c>
      <c r="I196" s="226"/>
      <c r="J196" s="226"/>
      <c r="K196" s="227">
        <f>ROUND(P196*H196,2)</f>
        <v>0</v>
      </c>
      <c r="L196" s="223" t="s">
        <v>150</v>
      </c>
      <c r="M196" s="44"/>
      <c r="N196" s="228" t="s">
        <v>1</v>
      </c>
      <c r="O196" s="229" t="s">
        <v>40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91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38"/>
      <c r="Z196" s="38"/>
      <c r="AA196" s="38"/>
      <c r="AB196" s="38"/>
      <c r="AC196" s="38"/>
      <c r="AD196" s="38"/>
      <c r="AE196" s="38"/>
      <c r="AR196" s="233" t="s">
        <v>151</v>
      </c>
      <c r="AT196" s="233" t="s">
        <v>146</v>
      </c>
      <c r="AU196" s="233" t="s">
        <v>87</v>
      </c>
      <c r="AY196" s="17" t="s">
        <v>144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7" t="s">
        <v>85</v>
      </c>
      <c r="BK196" s="234">
        <f>ROUND(P196*H196,2)</f>
        <v>0</v>
      </c>
      <c r="BL196" s="17" t="s">
        <v>151</v>
      </c>
      <c r="BM196" s="233" t="s">
        <v>1063</v>
      </c>
    </row>
    <row r="197" s="2" customFormat="1">
      <c r="A197" s="38"/>
      <c r="B197" s="39"/>
      <c r="C197" s="40"/>
      <c r="D197" s="235" t="s">
        <v>153</v>
      </c>
      <c r="E197" s="40"/>
      <c r="F197" s="236" t="s">
        <v>258</v>
      </c>
      <c r="G197" s="40"/>
      <c r="H197" s="40"/>
      <c r="I197" s="237"/>
      <c r="J197" s="237"/>
      <c r="K197" s="40"/>
      <c r="L197" s="40"/>
      <c r="M197" s="44"/>
      <c r="N197" s="238"/>
      <c r="O197" s="239"/>
      <c r="P197" s="91"/>
      <c r="Q197" s="91"/>
      <c r="R197" s="91"/>
      <c r="S197" s="91"/>
      <c r="T197" s="91"/>
      <c r="U197" s="91"/>
      <c r="V197" s="91"/>
      <c r="W197" s="91"/>
      <c r="X197" s="92"/>
      <c r="Y197" s="38"/>
      <c r="Z197" s="38"/>
      <c r="AA197" s="38"/>
      <c r="AB197" s="38"/>
      <c r="AC197" s="38"/>
      <c r="AD197" s="38"/>
      <c r="AE197" s="38"/>
      <c r="AT197" s="17" t="s">
        <v>153</v>
      </c>
      <c r="AU197" s="17" t="s">
        <v>87</v>
      </c>
    </row>
    <row r="198" s="2" customFormat="1">
      <c r="A198" s="38"/>
      <c r="B198" s="39"/>
      <c r="C198" s="40"/>
      <c r="D198" s="240" t="s">
        <v>155</v>
      </c>
      <c r="E198" s="40"/>
      <c r="F198" s="241" t="s">
        <v>259</v>
      </c>
      <c r="G198" s="40"/>
      <c r="H198" s="40"/>
      <c r="I198" s="237"/>
      <c r="J198" s="237"/>
      <c r="K198" s="40"/>
      <c r="L198" s="40"/>
      <c r="M198" s="44"/>
      <c r="N198" s="238"/>
      <c r="O198" s="239"/>
      <c r="P198" s="91"/>
      <c r="Q198" s="91"/>
      <c r="R198" s="91"/>
      <c r="S198" s="91"/>
      <c r="T198" s="91"/>
      <c r="U198" s="91"/>
      <c r="V198" s="91"/>
      <c r="W198" s="91"/>
      <c r="X198" s="92"/>
      <c r="Y198" s="38"/>
      <c r="Z198" s="38"/>
      <c r="AA198" s="38"/>
      <c r="AB198" s="38"/>
      <c r="AC198" s="38"/>
      <c r="AD198" s="38"/>
      <c r="AE198" s="38"/>
      <c r="AT198" s="17" t="s">
        <v>155</v>
      </c>
      <c r="AU198" s="17" t="s">
        <v>87</v>
      </c>
    </row>
    <row r="199" s="13" customFormat="1">
      <c r="A199" s="13"/>
      <c r="B199" s="242"/>
      <c r="C199" s="243"/>
      <c r="D199" s="235" t="s">
        <v>157</v>
      </c>
      <c r="E199" s="244" t="s">
        <v>1</v>
      </c>
      <c r="F199" s="245" t="s">
        <v>1064</v>
      </c>
      <c r="G199" s="243"/>
      <c r="H199" s="246">
        <v>11.4</v>
      </c>
      <c r="I199" s="247"/>
      <c r="J199" s="247"/>
      <c r="K199" s="243"/>
      <c r="L199" s="243"/>
      <c r="M199" s="248"/>
      <c r="N199" s="249"/>
      <c r="O199" s="250"/>
      <c r="P199" s="250"/>
      <c r="Q199" s="250"/>
      <c r="R199" s="250"/>
      <c r="S199" s="250"/>
      <c r="T199" s="250"/>
      <c r="U199" s="250"/>
      <c r="V199" s="250"/>
      <c r="W199" s="250"/>
      <c r="X199" s="251"/>
      <c r="Y199" s="13"/>
      <c r="Z199" s="13"/>
      <c r="AA199" s="13"/>
      <c r="AB199" s="13"/>
      <c r="AC199" s="13"/>
      <c r="AD199" s="13"/>
      <c r="AE199" s="13"/>
      <c r="AT199" s="252" t="s">
        <v>157</v>
      </c>
      <c r="AU199" s="252" t="s">
        <v>87</v>
      </c>
      <c r="AV199" s="13" t="s">
        <v>87</v>
      </c>
      <c r="AW199" s="13" t="s">
        <v>5</v>
      </c>
      <c r="AX199" s="13" t="s">
        <v>77</v>
      </c>
      <c r="AY199" s="252" t="s">
        <v>144</v>
      </c>
    </row>
    <row r="200" s="14" customFormat="1">
      <c r="A200" s="14"/>
      <c r="B200" s="253"/>
      <c r="C200" s="254"/>
      <c r="D200" s="235" t="s">
        <v>157</v>
      </c>
      <c r="E200" s="255" t="s">
        <v>1</v>
      </c>
      <c r="F200" s="256" t="s">
        <v>159</v>
      </c>
      <c r="G200" s="254"/>
      <c r="H200" s="257">
        <v>11.4</v>
      </c>
      <c r="I200" s="258"/>
      <c r="J200" s="258"/>
      <c r="K200" s="254"/>
      <c r="L200" s="254"/>
      <c r="M200" s="259"/>
      <c r="N200" s="260"/>
      <c r="O200" s="261"/>
      <c r="P200" s="261"/>
      <c r="Q200" s="261"/>
      <c r="R200" s="261"/>
      <c r="S200" s="261"/>
      <c r="T200" s="261"/>
      <c r="U200" s="261"/>
      <c r="V200" s="261"/>
      <c r="W200" s="261"/>
      <c r="X200" s="262"/>
      <c r="Y200" s="14"/>
      <c r="Z200" s="14"/>
      <c r="AA200" s="14"/>
      <c r="AB200" s="14"/>
      <c r="AC200" s="14"/>
      <c r="AD200" s="14"/>
      <c r="AE200" s="14"/>
      <c r="AT200" s="263" t="s">
        <v>157</v>
      </c>
      <c r="AU200" s="263" t="s">
        <v>87</v>
      </c>
      <c r="AV200" s="14" t="s">
        <v>151</v>
      </c>
      <c r="AW200" s="14" t="s">
        <v>5</v>
      </c>
      <c r="AX200" s="14" t="s">
        <v>85</v>
      </c>
      <c r="AY200" s="263" t="s">
        <v>144</v>
      </c>
    </row>
    <row r="201" s="2" customFormat="1" ht="37.8" customHeight="1">
      <c r="A201" s="38"/>
      <c r="B201" s="39"/>
      <c r="C201" s="221" t="s">
        <v>9</v>
      </c>
      <c r="D201" s="221" t="s">
        <v>146</v>
      </c>
      <c r="E201" s="222" t="s">
        <v>262</v>
      </c>
      <c r="F201" s="223" t="s">
        <v>263</v>
      </c>
      <c r="G201" s="224" t="s">
        <v>216</v>
      </c>
      <c r="H201" s="225">
        <v>114</v>
      </c>
      <c r="I201" s="226"/>
      <c r="J201" s="226"/>
      <c r="K201" s="227">
        <f>ROUND(P201*H201,2)</f>
        <v>0</v>
      </c>
      <c r="L201" s="223" t="s">
        <v>150</v>
      </c>
      <c r="M201" s="44"/>
      <c r="N201" s="228" t="s">
        <v>1</v>
      </c>
      <c r="O201" s="229" t="s">
        <v>40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91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38"/>
      <c r="Z201" s="38"/>
      <c r="AA201" s="38"/>
      <c r="AB201" s="38"/>
      <c r="AC201" s="38"/>
      <c r="AD201" s="38"/>
      <c r="AE201" s="38"/>
      <c r="AR201" s="233" t="s">
        <v>151</v>
      </c>
      <c r="AT201" s="233" t="s">
        <v>146</v>
      </c>
      <c r="AU201" s="233" t="s">
        <v>87</v>
      </c>
      <c r="AY201" s="17" t="s">
        <v>144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7" t="s">
        <v>85</v>
      </c>
      <c r="BK201" s="234">
        <f>ROUND(P201*H201,2)</f>
        <v>0</v>
      </c>
      <c r="BL201" s="17" t="s">
        <v>151</v>
      </c>
      <c r="BM201" s="233" t="s">
        <v>1065</v>
      </c>
    </row>
    <row r="202" s="2" customFormat="1">
      <c r="A202" s="38"/>
      <c r="B202" s="39"/>
      <c r="C202" s="40"/>
      <c r="D202" s="235" t="s">
        <v>153</v>
      </c>
      <c r="E202" s="40"/>
      <c r="F202" s="236" t="s">
        <v>265</v>
      </c>
      <c r="G202" s="40"/>
      <c r="H202" s="40"/>
      <c r="I202" s="237"/>
      <c r="J202" s="237"/>
      <c r="K202" s="40"/>
      <c r="L202" s="40"/>
      <c r="M202" s="44"/>
      <c r="N202" s="238"/>
      <c r="O202" s="239"/>
      <c r="P202" s="91"/>
      <c r="Q202" s="91"/>
      <c r="R202" s="91"/>
      <c r="S202" s="91"/>
      <c r="T202" s="91"/>
      <c r="U202" s="91"/>
      <c r="V202" s="91"/>
      <c r="W202" s="91"/>
      <c r="X202" s="92"/>
      <c r="Y202" s="38"/>
      <c r="Z202" s="38"/>
      <c r="AA202" s="38"/>
      <c r="AB202" s="38"/>
      <c r="AC202" s="38"/>
      <c r="AD202" s="38"/>
      <c r="AE202" s="38"/>
      <c r="AT202" s="17" t="s">
        <v>153</v>
      </c>
      <c r="AU202" s="17" t="s">
        <v>87</v>
      </c>
    </row>
    <row r="203" s="2" customFormat="1">
      <c r="A203" s="38"/>
      <c r="B203" s="39"/>
      <c r="C203" s="40"/>
      <c r="D203" s="240" t="s">
        <v>155</v>
      </c>
      <c r="E203" s="40"/>
      <c r="F203" s="241" t="s">
        <v>266</v>
      </c>
      <c r="G203" s="40"/>
      <c r="H203" s="40"/>
      <c r="I203" s="237"/>
      <c r="J203" s="237"/>
      <c r="K203" s="40"/>
      <c r="L203" s="40"/>
      <c r="M203" s="44"/>
      <c r="N203" s="238"/>
      <c r="O203" s="239"/>
      <c r="P203" s="91"/>
      <c r="Q203" s="91"/>
      <c r="R203" s="91"/>
      <c r="S203" s="91"/>
      <c r="T203" s="91"/>
      <c r="U203" s="91"/>
      <c r="V203" s="91"/>
      <c r="W203" s="91"/>
      <c r="X203" s="92"/>
      <c r="Y203" s="38"/>
      <c r="Z203" s="38"/>
      <c r="AA203" s="38"/>
      <c r="AB203" s="38"/>
      <c r="AC203" s="38"/>
      <c r="AD203" s="38"/>
      <c r="AE203" s="38"/>
      <c r="AT203" s="17" t="s">
        <v>155</v>
      </c>
      <c r="AU203" s="17" t="s">
        <v>87</v>
      </c>
    </row>
    <row r="204" s="13" customFormat="1">
      <c r="A204" s="13"/>
      <c r="B204" s="242"/>
      <c r="C204" s="243"/>
      <c r="D204" s="235" t="s">
        <v>157</v>
      </c>
      <c r="E204" s="244" t="s">
        <v>1</v>
      </c>
      <c r="F204" s="245" t="s">
        <v>1066</v>
      </c>
      <c r="G204" s="243"/>
      <c r="H204" s="246">
        <v>114</v>
      </c>
      <c r="I204" s="247"/>
      <c r="J204" s="247"/>
      <c r="K204" s="243"/>
      <c r="L204" s="243"/>
      <c r="M204" s="248"/>
      <c r="N204" s="249"/>
      <c r="O204" s="250"/>
      <c r="P204" s="250"/>
      <c r="Q204" s="250"/>
      <c r="R204" s="250"/>
      <c r="S204" s="250"/>
      <c r="T204" s="250"/>
      <c r="U204" s="250"/>
      <c r="V204" s="250"/>
      <c r="W204" s="250"/>
      <c r="X204" s="251"/>
      <c r="Y204" s="13"/>
      <c r="Z204" s="13"/>
      <c r="AA204" s="13"/>
      <c r="AB204" s="13"/>
      <c r="AC204" s="13"/>
      <c r="AD204" s="13"/>
      <c r="AE204" s="13"/>
      <c r="AT204" s="252" t="s">
        <v>157</v>
      </c>
      <c r="AU204" s="252" t="s">
        <v>87</v>
      </c>
      <c r="AV204" s="13" t="s">
        <v>87</v>
      </c>
      <c r="AW204" s="13" t="s">
        <v>5</v>
      </c>
      <c r="AX204" s="13" t="s">
        <v>77</v>
      </c>
      <c r="AY204" s="252" t="s">
        <v>144</v>
      </c>
    </row>
    <row r="205" s="14" customFormat="1">
      <c r="A205" s="14"/>
      <c r="B205" s="253"/>
      <c r="C205" s="254"/>
      <c r="D205" s="235" t="s">
        <v>157</v>
      </c>
      <c r="E205" s="255" t="s">
        <v>1</v>
      </c>
      <c r="F205" s="256" t="s">
        <v>159</v>
      </c>
      <c r="G205" s="254"/>
      <c r="H205" s="257">
        <v>114</v>
      </c>
      <c r="I205" s="258"/>
      <c r="J205" s="258"/>
      <c r="K205" s="254"/>
      <c r="L205" s="254"/>
      <c r="M205" s="259"/>
      <c r="N205" s="260"/>
      <c r="O205" s="261"/>
      <c r="P205" s="261"/>
      <c r="Q205" s="261"/>
      <c r="R205" s="261"/>
      <c r="S205" s="261"/>
      <c r="T205" s="261"/>
      <c r="U205" s="261"/>
      <c r="V205" s="261"/>
      <c r="W205" s="261"/>
      <c r="X205" s="262"/>
      <c r="Y205" s="14"/>
      <c r="Z205" s="14"/>
      <c r="AA205" s="14"/>
      <c r="AB205" s="14"/>
      <c r="AC205" s="14"/>
      <c r="AD205" s="14"/>
      <c r="AE205" s="14"/>
      <c r="AT205" s="263" t="s">
        <v>157</v>
      </c>
      <c r="AU205" s="263" t="s">
        <v>87</v>
      </c>
      <c r="AV205" s="14" t="s">
        <v>151</v>
      </c>
      <c r="AW205" s="14" t="s">
        <v>5</v>
      </c>
      <c r="AX205" s="14" t="s">
        <v>85</v>
      </c>
      <c r="AY205" s="263" t="s">
        <v>144</v>
      </c>
    </row>
    <row r="206" s="2" customFormat="1" ht="16.5" customHeight="1">
      <c r="A206" s="38"/>
      <c r="B206" s="39"/>
      <c r="C206" s="221" t="s">
        <v>254</v>
      </c>
      <c r="D206" s="221" t="s">
        <v>146</v>
      </c>
      <c r="E206" s="222" t="s">
        <v>857</v>
      </c>
      <c r="F206" s="223" t="s">
        <v>858</v>
      </c>
      <c r="G206" s="224" t="s">
        <v>216</v>
      </c>
      <c r="H206" s="225">
        <v>11.4</v>
      </c>
      <c r="I206" s="226"/>
      <c r="J206" s="226"/>
      <c r="K206" s="227">
        <f>ROUND(P206*H206,2)</f>
        <v>0</v>
      </c>
      <c r="L206" s="223" t="s">
        <v>1</v>
      </c>
      <c r="M206" s="44"/>
      <c r="N206" s="228" t="s">
        <v>1</v>
      </c>
      <c r="O206" s="229" t="s">
        <v>40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91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38"/>
      <c r="Z206" s="38"/>
      <c r="AA206" s="38"/>
      <c r="AB206" s="38"/>
      <c r="AC206" s="38"/>
      <c r="AD206" s="38"/>
      <c r="AE206" s="38"/>
      <c r="AR206" s="233" t="s">
        <v>151</v>
      </c>
      <c r="AT206" s="233" t="s">
        <v>146</v>
      </c>
      <c r="AU206" s="233" t="s">
        <v>87</v>
      </c>
      <c r="AY206" s="17" t="s">
        <v>144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7" t="s">
        <v>85</v>
      </c>
      <c r="BK206" s="234">
        <f>ROUND(P206*H206,2)</f>
        <v>0</v>
      </c>
      <c r="BL206" s="17" t="s">
        <v>151</v>
      </c>
      <c r="BM206" s="233" t="s">
        <v>1067</v>
      </c>
    </row>
    <row r="207" s="2" customFormat="1">
      <c r="A207" s="38"/>
      <c r="B207" s="39"/>
      <c r="C207" s="40"/>
      <c r="D207" s="235" t="s">
        <v>153</v>
      </c>
      <c r="E207" s="40"/>
      <c r="F207" s="236" t="s">
        <v>860</v>
      </c>
      <c r="G207" s="40"/>
      <c r="H207" s="40"/>
      <c r="I207" s="237"/>
      <c r="J207" s="237"/>
      <c r="K207" s="40"/>
      <c r="L207" s="40"/>
      <c r="M207" s="44"/>
      <c r="N207" s="238"/>
      <c r="O207" s="239"/>
      <c r="P207" s="91"/>
      <c r="Q207" s="91"/>
      <c r="R207" s="91"/>
      <c r="S207" s="91"/>
      <c r="T207" s="91"/>
      <c r="U207" s="91"/>
      <c r="V207" s="91"/>
      <c r="W207" s="91"/>
      <c r="X207" s="92"/>
      <c r="Y207" s="38"/>
      <c r="Z207" s="38"/>
      <c r="AA207" s="38"/>
      <c r="AB207" s="38"/>
      <c r="AC207" s="38"/>
      <c r="AD207" s="38"/>
      <c r="AE207" s="38"/>
      <c r="AT207" s="17" t="s">
        <v>153</v>
      </c>
      <c r="AU207" s="17" t="s">
        <v>87</v>
      </c>
    </row>
    <row r="208" s="13" customFormat="1">
      <c r="A208" s="13"/>
      <c r="B208" s="242"/>
      <c r="C208" s="243"/>
      <c r="D208" s="235" t="s">
        <v>157</v>
      </c>
      <c r="E208" s="244" t="s">
        <v>1</v>
      </c>
      <c r="F208" s="245" t="s">
        <v>1064</v>
      </c>
      <c r="G208" s="243"/>
      <c r="H208" s="246">
        <v>11.4</v>
      </c>
      <c r="I208" s="247"/>
      <c r="J208" s="247"/>
      <c r="K208" s="243"/>
      <c r="L208" s="243"/>
      <c r="M208" s="248"/>
      <c r="N208" s="249"/>
      <c r="O208" s="250"/>
      <c r="P208" s="250"/>
      <c r="Q208" s="250"/>
      <c r="R208" s="250"/>
      <c r="S208" s="250"/>
      <c r="T208" s="250"/>
      <c r="U208" s="250"/>
      <c r="V208" s="250"/>
      <c r="W208" s="250"/>
      <c r="X208" s="251"/>
      <c r="Y208" s="13"/>
      <c r="Z208" s="13"/>
      <c r="AA208" s="13"/>
      <c r="AB208" s="13"/>
      <c r="AC208" s="13"/>
      <c r="AD208" s="13"/>
      <c r="AE208" s="13"/>
      <c r="AT208" s="252" t="s">
        <v>157</v>
      </c>
      <c r="AU208" s="252" t="s">
        <v>87</v>
      </c>
      <c r="AV208" s="13" t="s">
        <v>87</v>
      </c>
      <c r="AW208" s="13" t="s">
        <v>5</v>
      </c>
      <c r="AX208" s="13" t="s">
        <v>77</v>
      </c>
      <c r="AY208" s="252" t="s">
        <v>144</v>
      </c>
    </row>
    <row r="209" s="14" customFormat="1">
      <c r="A209" s="14"/>
      <c r="B209" s="253"/>
      <c r="C209" s="254"/>
      <c r="D209" s="235" t="s">
        <v>157</v>
      </c>
      <c r="E209" s="255" t="s">
        <v>1</v>
      </c>
      <c r="F209" s="256" t="s">
        <v>159</v>
      </c>
      <c r="G209" s="254"/>
      <c r="H209" s="257">
        <v>11.4</v>
      </c>
      <c r="I209" s="258"/>
      <c r="J209" s="258"/>
      <c r="K209" s="254"/>
      <c r="L209" s="254"/>
      <c r="M209" s="259"/>
      <c r="N209" s="260"/>
      <c r="O209" s="261"/>
      <c r="P209" s="261"/>
      <c r="Q209" s="261"/>
      <c r="R209" s="261"/>
      <c r="S209" s="261"/>
      <c r="T209" s="261"/>
      <c r="U209" s="261"/>
      <c r="V209" s="261"/>
      <c r="W209" s="261"/>
      <c r="X209" s="262"/>
      <c r="Y209" s="14"/>
      <c r="Z209" s="14"/>
      <c r="AA209" s="14"/>
      <c r="AB209" s="14"/>
      <c r="AC209" s="14"/>
      <c r="AD209" s="14"/>
      <c r="AE209" s="14"/>
      <c r="AT209" s="263" t="s">
        <v>157</v>
      </c>
      <c r="AU209" s="263" t="s">
        <v>87</v>
      </c>
      <c r="AV209" s="14" t="s">
        <v>151</v>
      </c>
      <c r="AW209" s="14" t="s">
        <v>5</v>
      </c>
      <c r="AX209" s="14" t="s">
        <v>85</v>
      </c>
      <c r="AY209" s="263" t="s">
        <v>144</v>
      </c>
    </row>
    <row r="210" s="2" customFormat="1" ht="24.15" customHeight="1">
      <c r="A210" s="38"/>
      <c r="B210" s="39"/>
      <c r="C210" s="221" t="s">
        <v>261</v>
      </c>
      <c r="D210" s="221" t="s">
        <v>146</v>
      </c>
      <c r="E210" s="222" t="s">
        <v>861</v>
      </c>
      <c r="F210" s="223" t="s">
        <v>862</v>
      </c>
      <c r="G210" s="224" t="s">
        <v>216</v>
      </c>
      <c r="H210" s="225">
        <v>27.399999999999999</v>
      </c>
      <c r="I210" s="226"/>
      <c r="J210" s="226"/>
      <c r="K210" s="227">
        <f>ROUND(P210*H210,2)</f>
        <v>0</v>
      </c>
      <c r="L210" s="223" t="s">
        <v>1</v>
      </c>
      <c r="M210" s="44"/>
      <c r="N210" s="228" t="s">
        <v>1</v>
      </c>
      <c r="O210" s="229" t="s">
        <v>40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91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38"/>
      <c r="Z210" s="38"/>
      <c r="AA210" s="38"/>
      <c r="AB210" s="38"/>
      <c r="AC210" s="38"/>
      <c r="AD210" s="38"/>
      <c r="AE210" s="38"/>
      <c r="AR210" s="233" t="s">
        <v>151</v>
      </c>
      <c r="AT210" s="233" t="s">
        <v>146</v>
      </c>
      <c r="AU210" s="233" t="s">
        <v>87</v>
      </c>
      <c r="AY210" s="17" t="s">
        <v>144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7" t="s">
        <v>85</v>
      </c>
      <c r="BK210" s="234">
        <f>ROUND(P210*H210,2)</f>
        <v>0</v>
      </c>
      <c r="BL210" s="17" t="s">
        <v>151</v>
      </c>
      <c r="BM210" s="233" t="s">
        <v>1068</v>
      </c>
    </row>
    <row r="211" s="2" customFormat="1">
      <c r="A211" s="38"/>
      <c r="B211" s="39"/>
      <c r="C211" s="40"/>
      <c r="D211" s="235" t="s">
        <v>153</v>
      </c>
      <c r="E211" s="40"/>
      <c r="F211" s="236" t="s">
        <v>862</v>
      </c>
      <c r="G211" s="40"/>
      <c r="H211" s="40"/>
      <c r="I211" s="237"/>
      <c r="J211" s="237"/>
      <c r="K211" s="40"/>
      <c r="L211" s="40"/>
      <c r="M211" s="44"/>
      <c r="N211" s="238"/>
      <c r="O211" s="239"/>
      <c r="P211" s="91"/>
      <c r="Q211" s="91"/>
      <c r="R211" s="91"/>
      <c r="S211" s="91"/>
      <c r="T211" s="91"/>
      <c r="U211" s="91"/>
      <c r="V211" s="91"/>
      <c r="W211" s="91"/>
      <c r="X211" s="92"/>
      <c r="Y211" s="38"/>
      <c r="Z211" s="38"/>
      <c r="AA211" s="38"/>
      <c r="AB211" s="38"/>
      <c r="AC211" s="38"/>
      <c r="AD211" s="38"/>
      <c r="AE211" s="38"/>
      <c r="AT211" s="17" t="s">
        <v>153</v>
      </c>
      <c r="AU211" s="17" t="s">
        <v>87</v>
      </c>
    </row>
    <row r="212" s="13" customFormat="1">
      <c r="A212" s="13"/>
      <c r="B212" s="242"/>
      <c r="C212" s="243"/>
      <c r="D212" s="235" t="s">
        <v>157</v>
      </c>
      <c r="E212" s="244" t="s">
        <v>1</v>
      </c>
      <c r="F212" s="245" t="s">
        <v>1069</v>
      </c>
      <c r="G212" s="243"/>
      <c r="H212" s="246">
        <v>16</v>
      </c>
      <c r="I212" s="247"/>
      <c r="J212" s="247"/>
      <c r="K212" s="243"/>
      <c r="L212" s="243"/>
      <c r="M212" s="248"/>
      <c r="N212" s="249"/>
      <c r="O212" s="250"/>
      <c r="P212" s="250"/>
      <c r="Q212" s="250"/>
      <c r="R212" s="250"/>
      <c r="S212" s="250"/>
      <c r="T212" s="250"/>
      <c r="U212" s="250"/>
      <c r="V212" s="250"/>
      <c r="W212" s="250"/>
      <c r="X212" s="251"/>
      <c r="Y212" s="13"/>
      <c r="Z212" s="13"/>
      <c r="AA212" s="13"/>
      <c r="AB212" s="13"/>
      <c r="AC212" s="13"/>
      <c r="AD212" s="13"/>
      <c r="AE212" s="13"/>
      <c r="AT212" s="252" t="s">
        <v>157</v>
      </c>
      <c r="AU212" s="252" t="s">
        <v>87</v>
      </c>
      <c r="AV212" s="13" t="s">
        <v>87</v>
      </c>
      <c r="AW212" s="13" t="s">
        <v>5</v>
      </c>
      <c r="AX212" s="13" t="s">
        <v>77</v>
      </c>
      <c r="AY212" s="252" t="s">
        <v>144</v>
      </c>
    </row>
    <row r="213" s="13" customFormat="1">
      <c r="A213" s="13"/>
      <c r="B213" s="242"/>
      <c r="C213" s="243"/>
      <c r="D213" s="235" t="s">
        <v>157</v>
      </c>
      <c r="E213" s="244" t="s">
        <v>1</v>
      </c>
      <c r="F213" s="245" t="s">
        <v>1064</v>
      </c>
      <c r="G213" s="243"/>
      <c r="H213" s="246">
        <v>11.4</v>
      </c>
      <c r="I213" s="247"/>
      <c r="J213" s="247"/>
      <c r="K213" s="243"/>
      <c r="L213" s="243"/>
      <c r="M213" s="248"/>
      <c r="N213" s="249"/>
      <c r="O213" s="250"/>
      <c r="P213" s="250"/>
      <c r="Q213" s="250"/>
      <c r="R213" s="250"/>
      <c r="S213" s="250"/>
      <c r="T213" s="250"/>
      <c r="U213" s="250"/>
      <c r="V213" s="250"/>
      <c r="W213" s="250"/>
      <c r="X213" s="251"/>
      <c r="Y213" s="13"/>
      <c r="Z213" s="13"/>
      <c r="AA213" s="13"/>
      <c r="AB213" s="13"/>
      <c r="AC213" s="13"/>
      <c r="AD213" s="13"/>
      <c r="AE213" s="13"/>
      <c r="AT213" s="252" t="s">
        <v>157</v>
      </c>
      <c r="AU213" s="252" t="s">
        <v>87</v>
      </c>
      <c r="AV213" s="13" t="s">
        <v>87</v>
      </c>
      <c r="AW213" s="13" t="s">
        <v>5</v>
      </c>
      <c r="AX213" s="13" t="s">
        <v>77</v>
      </c>
      <c r="AY213" s="252" t="s">
        <v>144</v>
      </c>
    </row>
    <row r="214" s="14" customFormat="1">
      <c r="A214" s="14"/>
      <c r="B214" s="253"/>
      <c r="C214" s="254"/>
      <c r="D214" s="235" t="s">
        <v>157</v>
      </c>
      <c r="E214" s="255" t="s">
        <v>1</v>
      </c>
      <c r="F214" s="256" t="s">
        <v>159</v>
      </c>
      <c r="G214" s="254"/>
      <c r="H214" s="257">
        <v>27.399999999999999</v>
      </c>
      <c r="I214" s="258"/>
      <c r="J214" s="258"/>
      <c r="K214" s="254"/>
      <c r="L214" s="254"/>
      <c r="M214" s="259"/>
      <c r="N214" s="260"/>
      <c r="O214" s="261"/>
      <c r="P214" s="261"/>
      <c r="Q214" s="261"/>
      <c r="R214" s="261"/>
      <c r="S214" s="261"/>
      <c r="T214" s="261"/>
      <c r="U214" s="261"/>
      <c r="V214" s="261"/>
      <c r="W214" s="261"/>
      <c r="X214" s="262"/>
      <c r="Y214" s="14"/>
      <c r="Z214" s="14"/>
      <c r="AA214" s="14"/>
      <c r="AB214" s="14"/>
      <c r="AC214" s="14"/>
      <c r="AD214" s="14"/>
      <c r="AE214" s="14"/>
      <c r="AT214" s="263" t="s">
        <v>157</v>
      </c>
      <c r="AU214" s="263" t="s">
        <v>87</v>
      </c>
      <c r="AV214" s="14" t="s">
        <v>151</v>
      </c>
      <c r="AW214" s="14" t="s">
        <v>5</v>
      </c>
      <c r="AX214" s="14" t="s">
        <v>85</v>
      </c>
      <c r="AY214" s="263" t="s">
        <v>144</v>
      </c>
    </row>
    <row r="215" s="2" customFormat="1" ht="24.15" customHeight="1">
      <c r="A215" s="38"/>
      <c r="B215" s="39"/>
      <c r="C215" s="221" t="s">
        <v>268</v>
      </c>
      <c r="D215" s="221" t="s">
        <v>146</v>
      </c>
      <c r="E215" s="222" t="s">
        <v>284</v>
      </c>
      <c r="F215" s="223" t="s">
        <v>285</v>
      </c>
      <c r="G215" s="224" t="s">
        <v>286</v>
      </c>
      <c r="H215" s="225">
        <v>21.66</v>
      </c>
      <c r="I215" s="226"/>
      <c r="J215" s="226"/>
      <c r="K215" s="227">
        <f>ROUND(P215*H215,2)</f>
        <v>0</v>
      </c>
      <c r="L215" s="223" t="s">
        <v>150</v>
      </c>
      <c r="M215" s="44"/>
      <c r="N215" s="228" t="s">
        <v>1</v>
      </c>
      <c r="O215" s="229" t="s">
        <v>40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91"/>
      <c r="T215" s="231">
        <f>S215*H215</f>
        <v>0</v>
      </c>
      <c r="U215" s="231">
        <v>0</v>
      </c>
      <c r="V215" s="231">
        <f>U215*H215</f>
        <v>0</v>
      </c>
      <c r="W215" s="231">
        <v>0</v>
      </c>
      <c r="X215" s="232">
        <f>W215*H215</f>
        <v>0</v>
      </c>
      <c r="Y215" s="38"/>
      <c r="Z215" s="38"/>
      <c r="AA215" s="38"/>
      <c r="AB215" s="38"/>
      <c r="AC215" s="38"/>
      <c r="AD215" s="38"/>
      <c r="AE215" s="38"/>
      <c r="AR215" s="233" t="s">
        <v>151</v>
      </c>
      <c r="AT215" s="233" t="s">
        <v>146</v>
      </c>
      <c r="AU215" s="233" t="s">
        <v>87</v>
      </c>
      <c r="AY215" s="17" t="s">
        <v>144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7" t="s">
        <v>85</v>
      </c>
      <c r="BK215" s="234">
        <f>ROUND(P215*H215,2)</f>
        <v>0</v>
      </c>
      <c r="BL215" s="17" t="s">
        <v>151</v>
      </c>
      <c r="BM215" s="233" t="s">
        <v>1070</v>
      </c>
    </row>
    <row r="216" s="2" customFormat="1">
      <c r="A216" s="38"/>
      <c r="B216" s="39"/>
      <c r="C216" s="40"/>
      <c r="D216" s="235" t="s">
        <v>153</v>
      </c>
      <c r="E216" s="40"/>
      <c r="F216" s="236" t="s">
        <v>288</v>
      </c>
      <c r="G216" s="40"/>
      <c r="H216" s="40"/>
      <c r="I216" s="237"/>
      <c r="J216" s="237"/>
      <c r="K216" s="40"/>
      <c r="L216" s="40"/>
      <c r="M216" s="44"/>
      <c r="N216" s="238"/>
      <c r="O216" s="239"/>
      <c r="P216" s="91"/>
      <c r="Q216" s="91"/>
      <c r="R216" s="91"/>
      <c r="S216" s="91"/>
      <c r="T216" s="91"/>
      <c r="U216" s="91"/>
      <c r="V216" s="91"/>
      <c r="W216" s="91"/>
      <c r="X216" s="92"/>
      <c r="Y216" s="38"/>
      <c r="Z216" s="38"/>
      <c r="AA216" s="38"/>
      <c r="AB216" s="38"/>
      <c r="AC216" s="38"/>
      <c r="AD216" s="38"/>
      <c r="AE216" s="38"/>
      <c r="AT216" s="17" t="s">
        <v>153</v>
      </c>
      <c r="AU216" s="17" t="s">
        <v>87</v>
      </c>
    </row>
    <row r="217" s="2" customFormat="1">
      <c r="A217" s="38"/>
      <c r="B217" s="39"/>
      <c r="C217" s="40"/>
      <c r="D217" s="240" t="s">
        <v>155</v>
      </c>
      <c r="E217" s="40"/>
      <c r="F217" s="241" t="s">
        <v>289</v>
      </c>
      <c r="G217" s="40"/>
      <c r="H217" s="40"/>
      <c r="I217" s="237"/>
      <c r="J217" s="237"/>
      <c r="K217" s="40"/>
      <c r="L217" s="40"/>
      <c r="M217" s="44"/>
      <c r="N217" s="238"/>
      <c r="O217" s="239"/>
      <c r="P217" s="91"/>
      <c r="Q217" s="91"/>
      <c r="R217" s="91"/>
      <c r="S217" s="91"/>
      <c r="T217" s="91"/>
      <c r="U217" s="91"/>
      <c r="V217" s="91"/>
      <c r="W217" s="91"/>
      <c r="X217" s="92"/>
      <c r="Y217" s="38"/>
      <c r="Z217" s="38"/>
      <c r="AA217" s="38"/>
      <c r="AB217" s="38"/>
      <c r="AC217" s="38"/>
      <c r="AD217" s="38"/>
      <c r="AE217" s="38"/>
      <c r="AT217" s="17" t="s">
        <v>155</v>
      </c>
      <c r="AU217" s="17" t="s">
        <v>87</v>
      </c>
    </row>
    <row r="218" s="13" customFormat="1">
      <c r="A218" s="13"/>
      <c r="B218" s="242"/>
      <c r="C218" s="243"/>
      <c r="D218" s="235" t="s">
        <v>157</v>
      </c>
      <c r="E218" s="244" t="s">
        <v>1</v>
      </c>
      <c r="F218" s="245" t="s">
        <v>1071</v>
      </c>
      <c r="G218" s="243"/>
      <c r="H218" s="246">
        <v>21.66</v>
      </c>
      <c r="I218" s="247"/>
      <c r="J218" s="247"/>
      <c r="K218" s="243"/>
      <c r="L218" s="243"/>
      <c r="M218" s="248"/>
      <c r="N218" s="249"/>
      <c r="O218" s="250"/>
      <c r="P218" s="250"/>
      <c r="Q218" s="250"/>
      <c r="R218" s="250"/>
      <c r="S218" s="250"/>
      <c r="T218" s="250"/>
      <c r="U218" s="250"/>
      <c r="V218" s="250"/>
      <c r="W218" s="250"/>
      <c r="X218" s="251"/>
      <c r="Y218" s="13"/>
      <c r="Z218" s="13"/>
      <c r="AA218" s="13"/>
      <c r="AB218" s="13"/>
      <c r="AC218" s="13"/>
      <c r="AD218" s="13"/>
      <c r="AE218" s="13"/>
      <c r="AT218" s="252" t="s">
        <v>157</v>
      </c>
      <c r="AU218" s="252" t="s">
        <v>87</v>
      </c>
      <c r="AV218" s="13" t="s">
        <v>87</v>
      </c>
      <c r="AW218" s="13" t="s">
        <v>5</v>
      </c>
      <c r="AX218" s="13" t="s">
        <v>77</v>
      </c>
      <c r="AY218" s="252" t="s">
        <v>144</v>
      </c>
    </row>
    <row r="219" s="14" customFormat="1">
      <c r="A219" s="14"/>
      <c r="B219" s="253"/>
      <c r="C219" s="254"/>
      <c r="D219" s="235" t="s">
        <v>157</v>
      </c>
      <c r="E219" s="255" t="s">
        <v>1</v>
      </c>
      <c r="F219" s="256" t="s">
        <v>159</v>
      </c>
      <c r="G219" s="254"/>
      <c r="H219" s="257">
        <v>21.66</v>
      </c>
      <c r="I219" s="258"/>
      <c r="J219" s="258"/>
      <c r="K219" s="254"/>
      <c r="L219" s="254"/>
      <c r="M219" s="259"/>
      <c r="N219" s="260"/>
      <c r="O219" s="261"/>
      <c r="P219" s="261"/>
      <c r="Q219" s="261"/>
      <c r="R219" s="261"/>
      <c r="S219" s="261"/>
      <c r="T219" s="261"/>
      <c r="U219" s="261"/>
      <c r="V219" s="261"/>
      <c r="W219" s="261"/>
      <c r="X219" s="262"/>
      <c r="Y219" s="14"/>
      <c r="Z219" s="14"/>
      <c r="AA219" s="14"/>
      <c r="AB219" s="14"/>
      <c r="AC219" s="14"/>
      <c r="AD219" s="14"/>
      <c r="AE219" s="14"/>
      <c r="AT219" s="263" t="s">
        <v>157</v>
      </c>
      <c r="AU219" s="263" t="s">
        <v>87</v>
      </c>
      <c r="AV219" s="14" t="s">
        <v>151</v>
      </c>
      <c r="AW219" s="14" t="s">
        <v>5</v>
      </c>
      <c r="AX219" s="14" t="s">
        <v>85</v>
      </c>
      <c r="AY219" s="263" t="s">
        <v>144</v>
      </c>
    </row>
    <row r="220" s="2" customFormat="1" ht="24.15" customHeight="1">
      <c r="A220" s="38"/>
      <c r="B220" s="39"/>
      <c r="C220" s="221" t="s">
        <v>276</v>
      </c>
      <c r="D220" s="221" t="s">
        <v>146</v>
      </c>
      <c r="E220" s="222" t="s">
        <v>291</v>
      </c>
      <c r="F220" s="223" t="s">
        <v>292</v>
      </c>
      <c r="G220" s="224" t="s">
        <v>216</v>
      </c>
      <c r="H220" s="225">
        <v>16</v>
      </c>
      <c r="I220" s="226"/>
      <c r="J220" s="226"/>
      <c r="K220" s="227">
        <f>ROUND(P220*H220,2)</f>
        <v>0</v>
      </c>
      <c r="L220" s="223" t="s">
        <v>150</v>
      </c>
      <c r="M220" s="44"/>
      <c r="N220" s="228" t="s">
        <v>1</v>
      </c>
      <c r="O220" s="229" t="s">
        <v>40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91"/>
      <c r="T220" s="231">
        <f>S220*H220</f>
        <v>0</v>
      </c>
      <c r="U220" s="231">
        <v>0</v>
      </c>
      <c r="V220" s="231">
        <f>U220*H220</f>
        <v>0</v>
      </c>
      <c r="W220" s="231">
        <v>0</v>
      </c>
      <c r="X220" s="232">
        <f>W220*H220</f>
        <v>0</v>
      </c>
      <c r="Y220" s="38"/>
      <c r="Z220" s="38"/>
      <c r="AA220" s="38"/>
      <c r="AB220" s="38"/>
      <c r="AC220" s="38"/>
      <c r="AD220" s="38"/>
      <c r="AE220" s="38"/>
      <c r="AR220" s="233" t="s">
        <v>151</v>
      </c>
      <c r="AT220" s="233" t="s">
        <v>146</v>
      </c>
      <c r="AU220" s="233" t="s">
        <v>87</v>
      </c>
      <c r="AY220" s="17" t="s">
        <v>144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7" t="s">
        <v>85</v>
      </c>
      <c r="BK220" s="234">
        <f>ROUND(P220*H220,2)</f>
        <v>0</v>
      </c>
      <c r="BL220" s="17" t="s">
        <v>151</v>
      </c>
      <c r="BM220" s="233" t="s">
        <v>1072</v>
      </c>
    </row>
    <row r="221" s="2" customFormat="1">
      <c r="A221" s="38"/>
      <c r="B221" s="39"/>
      <c r="C221" s="40"/>
      <c r="D221" s="235" t="s">
        <v>153</v>
      </c>
      <c r="E221" s="40"/>
      <c r="F221" s="236" t="s">
        <v>294</v>
      </c>
      <c r="G221" s="40"/>
      <c r="H221" s="40"/>
      <c r="I221" s="237"/>
      <c r="J221" s="237"/>
      <c r="K221" s="40"/>
      <c r="L221" s="40"/>
      <c r="M221" s="44"/>
      <c r="N221" s="238"/>
      <c r="O221" s="239"/>
      <c r="P221" s="91"/>
      <c r="Q221" s="91"/>
      <c r="R221" s="91"/>
      <c r="S221" s="91"/>
      <c r="T221" s="91"/>
      <c r="U221" s="91"/>
      <c r="V221" s="91"/>
      <c r="W221" s="91"/>
      <c r="X221" s="92"/>
      <c r="Y221" s="38"/>
      <c r="Z221" s="38"/>
      <c r="AA221" s="38"/>
      <c r="AB221" s="38"/>
      <c r="AC221" s="38"/>
      <c r="AD221" s="38"/>
      <c r="AE221" s="38"/>
      <c r="AT221" s="17" t="s">
        <v>153</v>
      </c>
      <c r="AU221" s="17" t="s">
        <v>87</v>
      </c>
    </row>
    <row r="222" s="2" customFormat="1">
      <c r="A222" s="38"/>
      <c r="B222" s="39"/>
      <c r="C222" s="40"/>
      <c r="D222" s="240" t="s">
        <v>155</v>
      </c>
      <c r="E222" s="40"/>
      <c r="F222" s="241" t="s">
        <v>295</v>
      </c>
      <c r="G222" s="40"/>
      <c r="H222" s="40"/>
      <c r="I222" s="237"/>
      <c r="J222" s="237"/>
      <c r="K222" s="40"/>
      <c r="L222" s="40"/>
      <c r="M222" s="44"/>
      <c r="N222" s="238"/>
      <c r="O222" s="239"/>
      <c r="P222" s="91"/>
      <c r="Q222" s="91"/>
      <c r="R222" s="91"/>
      <c r="S222" s="91"/>
      <c r="T222" s="91"/>
      <c r="U222" s="91"/>
      <c r="V222" s="91"/>
      <c r="W222" s="91"/>
      <c r="X222" s="92"/>
      <c r="Y222" s="38"/>
      <c r="Z222" s="38"/>
      <c r="AA222" s="38"/>
      <c r="AB222" s="38"/>
      <c r="AC222" s="38"/>
      <c r="AD222" s="38"/>
      <c r="AE222" s="38"/>
      <c r="AT222" s="17" t="s">
        <v>155</v>
      </c>
      <c r="AU222" s="17" t="s">
        <v>87</v>
      </c>
    </row>
    <row r="223" s="13" customFormat="1">
      <c r="A223" s="13"/>
      <c r="B223" s="242"/>
      <c r="C223" s="243"/>
      <c r="D223" s="235" t="s">
        <v>157</v>
      </c>
      <c r="E223" s="244" t="s">
        <v>1</v>
      </c>
      <c r="F223" s="245" t="s">
        <v>1069</v>
      </c>
      <c r="G223" s="243"/>
      <c r="H223" s="246">
        <v>16</v>
      </c>
      <c r="I223" s="247"/>
      <c r="J223" s="247"/>
      <c r="K223" s="243"/>
      <c r="L223" s="243"/>
      <c r="M223" s="248"/>
      <c r="N223" s="249"/>
      <c r="O223" s="250"/>
      <c r="P223" s="250"/>
      <c r="Q223" s="250"/>
      <c r="R223" s="250"/>
      <c r="S223" s="250"/>
      <c r="T223" s="250"/>
      <c r="U223" s="250"/>
      <c r="V223" s="250"/>
      <c r="W223" s="250"/>
      <c r="X223" s="251"/>
      <c r="Y223" s="13"/>
      <c r="Z223" s="13"/>
      <c r="AA223" s="13"/>
      <c r="AB223" s="13"/>
      <c r="AC223" s="13"/>
      <c r="AD223" s="13"/>
      <c r="AE223" s="13"/>
      <c r="AT223" s="252" t="s">
        <v>157</v>
      </c>
      <c r="AU223" s="252" t="s">
        <v>87</v>
      </c>
      <c r="AV223" s="13" t="s">
        <v>87</v>
      </c>
      <c r="AW223" s="13" t="s">
        <v>5</v>
      </c>
      <c r="AX223" s="13" t="s">
        <v>77</v>
      </c>
      <c r="AY223" s="252" t="s">
        <v>144</v>
      </c>
    </row>
    <row r="224" s="14" customFormat="1">
      <c r="A224" s="14"/>
      <c r="B224" s="253"/>
      <c r="C224" s="254"/>
      <c r="D224" s="235" t="s">
        <v>157</v>
      </c>
      <c r="E224" s="255" t="s">
        <v>1</v>
      </c>
      <c r="F224" s="256" t="s">
        <v>159</v>
      </c>
      <c r="G224" s="254"/>
      <c r="H224" s="257">
        <v>16</v>
      </c>
      <c r="I224" s="258"/>
      <c r="J224" s="258"/>
      <c r="K224" s="254"/>
      <c r="L224" s="254"/>
      <c r="M224" s="259"/>
      <c r="N224" s="260"/>
      <c r="O224" s="261"/>
      <c r="P224" s="261"/>
      <c r="Q224" s="261"/>
      <c r="R224" s="261"/>
      <c r="S224" s="261"/>
      <c r="T224" s="261"/>
      <c r="U224" s="261"/>
      <c r="V224" s="261"/>
      <c r="W224" s="261"/>
      <c r="X224" s="262"/>
      <c r="Y224" s="14"/>
      <c r="Z224" s="14"/>
      <c r="AA224" s="14"/>
      <c r="AB224" s="14"/>
      <c r="AC224" s="14"/>
      <c r="AD224" s="14"/>
      <c r="AE224" s="14"/>
      <c r="AT224" s="263" t="s">
        <v>157</v>
      </c>
      <c r="AU224" s="263" t="s">
        <v>87</v>
      </c>
      <c r="AV224" s="14" t="s">
        <v>151</v>
      </c>
      <c r="AW224" s="14" t="s">
        <v>5</v>
      </c>
      <c r="AX224" s="14" t="s">
        <v>85</v>
      </c>
      <c r="AY224" s="263" t="s">
        <v>144</v>
      </c>
    </row>
    <row r="225" s="2" customFormat="1" ht="24.15" customHeight="1">
      <c r="A225" s="38"/>
      <c r="B225" s="39"/>
      <c r="C225" s="221" t="s">
        <v>283</v>
      </c>
      <c r="D225" s="221" t="s">
        <v>146</v>
      </c>
      <c r="E225" s="222" t="s">
        <v>297</v>
      </c>
      <c r="F225" s="223" t="s">
        <v>298</v>
      </c>
      <c r="G225" s="224" t="s">
        <v>216</v>
      </c>
      <c r="H225" s="225">
        <v>7.7999999999999998</v>
      </c>
      <c r="I225" s="226"/>
      <c r="J225" s="226"/>
      <c r="K225" s="227">
        <f>ROUND(P225*H225,2)</f>
        <v>0</v>
      </c>
      <c r="L225" s="223" t="s">
        <v>150</v>
      </c>
      <c r="M225" s="44"/>
      <c r="N225" s="228" t="s">
        <v>1</v>
      </c>
      <c r="O225" s="229" t="s">
        <v>40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91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38"/>
      <c r="Z225" s="38"/>
      <c r="AA225" s="38"/>
      <c r="AB225" s="38"/>
      <c r="AC225" s="38"/>
      <c r="AD225" s="38"/>
      <c r="AE225" s="38"/>
      <c r="AR225" s="233" t="s">
        <v>151</v>
      </c>
      <c r="AT225" s="233" t="s">
        <v>146</v>
      </c>
      <c r="AU225" s="233" t="s">
        <v>87</v>
      </c>
      <c r="AY225" s="17" t="s">
        <v>144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7" t="s">
        <v>85</v>
      </c>
      <c r="BK225" s="234">
        <f>ROUND(P225*H225,2)</f>
        <v>0</v>
      </c>
      <c r="BL225" s="17" t="s">
        <v>151</v>
      </c>
      <c r="BM225" s="233" t="s">
        <v>1073</v>
      </c>
    </row>
    <row r="226" s="2" customFormat="1">
      <c r="A226" s="38"/>
      <c r="B226" s="39"/>
      <c r="C226" s="40"/>
      <c r="D226" s="235" t="s">
        <v>153</v>
      </c>
      <c r="E226" s="40"/>
      <c r="F226" s="236" t="s">
        <v>300</v>
      </c>
      <c r="G226" s="40"/>
      <c r="H226" s="40"/>
      <c r="I226" s="237"/>
      <c r="J226" s="237"/>
      <c r="K226" s="40"/>
      <c r="L226" s="40"/>
      <c r="M226" s="44"/>
      <c r="N226" s="238"/>
      <c r="O226" s="239"/>
      <c r="P226" s="91"/>
      <c r="Q226" s="91"/>
      <c r="R226" s="91"/>
      <c r="S226" s="91"/>
      <c r="T226" s="91"/>
      <c r="U226" s="91"/>
      <c r="V226" s="91"/>
      <c r="W226" s="91"/>
      <c r="X226" s="92"/>
      <c r="Y226" s="38"/>
      <c r="Z226" s="38"/>
      <c r="AA226" s="38"/>
      <c r="AB226" s="38"/>
      <c r="AC226" s="38"/>
      <c r="AD226" s="38"/>
      <c r="AE226" s="38"/>
      <c r="AT226" s="17" t="s">
        <v>153</v>
      </c>
      <c r="AU226" s="17" t="s">
        <v>87</v>
      </c>
    </row>
    <row r="227" s="2" customFormat="1">
      <c r="A227" s="38"/>
      <c r="B227" s="39"/>
      <c r="C227" s="40"/>
      <c r="D227" s="240" t="s">
        <v>155</v>
      </c>
      <c r="E227" s="40"/>
      <c r="F227" s="241" t="s">
        <v>301</v>
      </c>
      <c r="G227" s="40"/>
      <c r="H227" s="40"/>
      <c r="I227" s="237"/>
      <c r="J227" s="237"/>
      <c r="K227" s="40"/>
      <c r="L227" s="40"/>
      <c r="M227" s="44"/>
      <c r="N227" s="238"/>
      <c r="O227" s="239"/>
      <c r="P227" s="91"/>
      <c r="Q227" s="91"/>
      <c r="R227" s="91"/>
      <c r="S227" s="91"/>
      <c r="T227" s="91"/>
      <c r="U227" s="91"/>
      <c r="V227" s="91"/>
      <c r="W227" s="91"/>
      <c r="X227" s="92"/>
      <c r="Y227" s="38"/>
      <c r="Z227" s="38"/>
      <c r="AA227" s="38"/>
      <c r="AB227" s="38"/>
      <c r="AC227" s="38"/>
      <c r="AD227" s="38"/>
      <c r="AE227" s="38"/>
      <c r="AT227" s="17" t="s">
        <v>155</v>
      </c>
      <c r="AU227" s="17" t="s">
        <v>87</v>
      </c>
    </row>
    <row r="228" s="13" customFormat="1">
      <c r="A228" s="13"/>
      <c r="B228" s="242"/>
      <c r="C228" s="243"/>
      <c r="D228" s="235" t="s">
        <v>157</v>
      </c>
      <c r="E228" s="244" t="s">
        <v>1</v>
      </c>
      <c r="F228" s="245" t="s">
        <v>1074</v>
      </c>
      <c r="G228" s="243"/>
      <c r="H228" s="246">
        <v>7.7999999999999998</v>
      </c>
      <c r="I228" s="247"/>
      <c r="J228" s="247"/>
      <c r="K228" s="243"/>
      <c r="L228" s="243"/>
      <c r="M228" s="248"/>
      <c r="N228" s="249"/>
      <c r="O228" s="250"/>
      <c r="P228" s="250"/>
      <c r="Q228" s="250"/>
      <c r="R228" s="250"/>
      <c r="S228" s="250"/>
      <c r="T228" s="250"/>
      <c r="U228" s="250"/>
      <c r="V228" s="250"/>
      <c r="W228" s="250"/>
      <c r="X228" s="251"/>
      <c r="Y228" s="13"/>
      <c r="Z228" s="13"/>
      <c r="AA228" s="13"/>
      <c r="AB228" s="13"/>
      <c r="AC228" s="13"/>
      <c r="AD228" s="13"/>
      <c r="AE228" s="13"/>
      <c r="AT228" s="252" t="s">
        <v>157</v>
      </c>
      <c r="AU228" s="252" t="s">
        <v>87</v>
      </c>
      <c r="AV228" s="13" t="s">
        <v>87</v>
      </c>
      <c r="AW228" s="13" t="s">
        <v>5</v>
      </c>
      <c r="AX228" s="13" t="s">
        <v>77</v>
      </c>
      <c r="AY228" s="252" t="s">
        <v>144</v>
      </c>
    </row>
    <row r="229" s="14" customFormat="1">
      <c r="A229" s="14"/>
      <c r="B229" s="253"/>
      <c r="C229" s="254"/>
      <c r="D229" s="235" t="s">
        <v>157</v>
      </c>
      <c r="E229" s="255" t="s">
        <v>1</v>
      </c>
      <c r="F229" s="256" t="s">
        <v>159</v>
      </c>
      <c r="G229" s="254"/>
      <c r="H229" s="257">
        <v>7.7999999999999998</v>
      </c>
      <c r="I229" s="258"/>
      <c r="J229" s="258"/>
      <c r="K229" s="254"/>
      <c r="L229" s="254"/>
      <c r="M229" s="259"/>
      <c r="N229" s="260"/>
      <c r="O229" s="261"/>
      <c r="P229" s="261"/>
      <c r="Q229" s="261"/>
      <c r="R229" s="261"/>
      <c r="S229" s="261"/>
      <c r="T229" s="261"/>
      <c r="U229" s="261"/>
      <c r="V229" s="261"/>
      <c r="W229" s="261"/>
      <c r="X229" s="262"/>
      <c r="Y229" s="14"/>
      <c r="Z229" s="14"/>
      <c r="AA229" s="14"/>
      <c r="AB229" s="14"/>
      <c r="AC229" s="14"/>
      <c r="AD229" s="14"/>
      <c r="AE229" s="14"/>
      <c r="AT229" s="263" t="s">
        <v>157</v>
      </c>
      <c r="AU229" s="263" t="s">
        <v>87</v>
      </c>
      <c r="AV229" s="14" t="s">
        <v>151</v>
      </c>
      <c r="AW229" s="14" t="s">
        <v>5</v>
      </c>
      <c r="AX229" s="14" t="s">
        <v>85</v>
      </c>
      <c r="AY229" s="263" t="s">
        <v>144</v>
      </c>
    </row>
    <row r="230" s="2" customFormat="1" ht="24.15" customHeight="1">
      <c r="A230" s="38"/>
      <c r="B230" s="39"/>
      <c r="C230" s="221" t="s">
        <v>8</v>
      </c>
      <c r="D230" s="221" t="s">
        <v>146</v>
      </c>
      <c r="E230" s="222" t="s">
        <v>304</v>
      </c>
      <c r="F230" s="223" t="s">
        <v>305</v>
      </c>
      <c r="G230" s="224" t="s">
        <v>180</v>
      </c>
      <c r="H230" s="225">
        <v>29.399999999999999</v>
      </c>
      <c r="I230" s="226"/>
      <c r="J230" s="226"/>
      <c r="K230" s="227">
        <f>ROUND(P230*H230,2)</f>
        <v>0</v>
      </c>
      <c r="L230" s="223" t="s">
        <v>150</v>
      </c>
      <c r="M230" s="44"/>
      <c r="N230" s="228" t="s">
        <v>1</v>
      </c>
      <c r="O230" s="229" t="s">
        <v>40</v>
      </c>
      <c r="P230" s="230">
        <f>I230+J230</f>
        <v>0</v>
      </c>
      <c r="Q230" s="230">
        <f>ROUND(I230*H230,2)</f>
        <v>0</v>
      </c>
      <c r="R230" s="230">
        <f>ROUND(J230*H230,2)</f>
        <v>0</v>
      </c>
      <c r="S230" s="91"/>
      <c r="T230" s="231">
        <f>S230*H230</f>
        <v>0</v>
      </c>
      <c r="U230" s="231">
        <v>0</v>
      </c>
      <c r="V230" s="231">
        <f>U230*H230</f>
        <v>0</v>
      </c>
      <c r="W230" s="231">
        <v>0</v>
      </c>
      <c r="X230" s="232">
        <f>W230*H230</f>
        <v>0</v>
      </c>
      <c r="Y230" s="38"/>
      <c r="Z230" s="38"/>
      <c r="AA230" s="38"/>
      <c r="AB230" s="38"/>
      <c r="AC230" s="38"/>
      <c r="AD230" s="38"/>
      <c r="AE230" s="38"/>
      <c r="AR230" s="233" t="s">
        <v>151</v>
      </c>
      <c r="AT230" s="233" t="s">
        <v>146</v>
      </c>
      <c r="AU230" s="233" t="s">
        <v>87</v>
      </c>
      <c r="AY230" s="17" t="s">
        <v>144</v>
      </c>
      <c r="BE230" s="234">
        <f>IF(O230="základní",K230,0)</f>
        <v>0</v>
      </c>
      <c r="BF230" s="234">
        <f>IF(O230="snížená",K230,0)</f>
        <v>0</v>
      </c>
      <c r="BG230" s="234">
        <f>IF(O230="zákl. přenesená",K230,0)</f>
        <v>0</v>
      </c>
      <c r="BH230" s="234">
        <f>IF(O230="sníž. přenesená",K230,0)</f>
        <v>0</v>
      </c>
      <c r="BI230" s="234">
        <f>IF(O230="nulová",K230,0)</f>
        <v>0</v>
      </c>
      <c r="BJ230" s="17" t="s">
        <v>85</v>
      </c>
      <c r="BK230" s="234">
        <f>ROUND(P230*H230,2)</f>
        <v>0</v>
      </c>
      <c r="BL230" s="17" t="s">
        <v>151</v>
      </c>
      <c r="BM230" s="233" t="s">
        <v>1075</v>
      </c>
    </row>
    <row r="231" s="2" customFormat="1">
      <c r="A231" s="38"/>
      <c r="B231" s="39"/>
      <c r="C231" s="40"/>
      <c r="D231" s="235" t="s">
        <v>153</v>
      </c>
      <c r="E231" s="40"/>
      <c r="F231" s="236" t="s">
        <v>307</v>
      </c>
      <c r="G231" s="40"/>
      <c r="H231" s="40"/>
      <c r="I231" s="237"/>
      <c r="J231" s="237"/>
      <c r="K231" s="40"/>
      <c r="L231" s="40"/>
      <c r="M231" s="44"/>
      <c r="N231" s="238"/>
      <c r="O231" s="239"/>
      <c r="P231" s="91"/>
      <c r="Q231" s="91"/>
      <c r="R231" s="91"/>
      <c r="S231" s="91"/>
      <c r="T231" s="91"/>
      <c r="U231" s="91"/>
      <c r="V231" s="91"/>
      <c r="W231" s="91"/>
      <c r="X231" s="92"/>
      <c r="Y231" s="38"/>
      <c r="Z231" s="38"/>
      <c r="AA231" s="38"/>
      <c r="AB231" s="38"/>
      <c r="AC231" s="38"/>
      <c r="AD231" s="38"/>
      <c r="AE231" s="38"/>
      <c r="AT231" s="17" t="s">
        <v>153</v>
      </c>
      <c r="AU231" s="17" t="s">
        <v>87</v>
      </c>
    </row>
    <row r="232" s="2" customFormat="1">
      <c r="A232" s="38"/>
      <c r="B232" s="39"/>
      <c r="C232" s="40"/>
      <c r="D232" s="240" t="s">
        <v>155</v>
      </c>
      <c r="E232" s="40"/>
      <c r="F232" s="241" t="s">
        <v>308</v>
      </c>
      <c r="G232" s="40"/>
      <c r="H232" s="40"/>
      <c r="I232" s="237"/>
      <c r="J232" s="237"/>
      <c r="K232" s="40"/>
      <c r="L232" s="40"/>
      <c r="M232" s="44"/>
      <c r="N232" s="238"/>
      <c r="O232" s="239"/>
      <c r="P232" s="91"/>
      <c r="Q232" s="91"/>
      <c r="R232" s="91"/>
      <c r="S232" s="91"/>
      <c r="T232" s="91"/>
      <c r="U232" s="91"/>
      <c r="V232" s="91"/>
      <c r="W232" s="91"/>
      <c r="X232" s="92"/>
      <c r="Y232" s="38"/>
      <c r="Z232" s="38"/>
      <c r="AA232" s="38"/>
      <c r="AB232" s="38"/>
      <c r="AC232" s="38"/>
      <c r="AD232" s="38"/>
      <c r="AE232" s="38"/>
      <c r="AT232" s="17" t="s">
        <v>155</v>
      </c>
      <c r="AU232" s="17" t="s">
        <v>87</v>
      </c>
    </row>
    <row r="233" s="13" customFormat="1">
      <c r="A233" s="13"/>
      <c r="B233" s="242"/>
      <c r="C233" s="243"/>
      <c r="D233" s="235" t="s">
        <v>157</v>
      </c>
      <c r="E233" s="244" t="s">
        <v>1</v>
      </c>
      <c r="F233" s="245" t="s">
        <v>1076</v>
      </c>
      <c r="G233" s="243"/>
      <c r="H233" s="246">
        <v>29.399999999999999</v>
      </c>
      <c r="I233" s="247"/>
      <c r="J233" s="247"/>
      <c r="K233" s="243"/>
      <c r="L233" s="243"/>
      <c r="M233" s="248"/>
      <c r="N233" s="249"/>
      <c r="O233" s="250"/>
      <c r="P233" s="250"/>
      <c r="Q233" s="250"/>
      <c r="R233" s="250"/>
      <c r="S233" s="250"/>
      <c r="T233" s="250"/>
      <c r="U233" s="250"/>
      <c r="V233" s="250"/>
      <c r="W233" s="250"/>
      <c r="X233" s="251"/>
      <c r="Y233" s="13"/>
      <c r="Z233" s="13"/>
      <c r="AA233" s="13"/>
      <c r="AB233" s="13"/>
      <c r="AC233" s="13"/>
      <c r="AD233" s="13"/>
      <c r="AE233" s="13"/>
      <c r="AT233" s="252" t="s">
        <v>157</v>
      </c>
      <c r="AU233" s="252" t="s">
        <v>87</v>
      </c>
      <c r="AV233" s="13" t="s">
        <v>87</v>
      </c>
      <c r="AW233" s="13" t="s">
        <v>5</v>
      </c>
      <c r="AX233" s="13" t="s">
        <v>77</v>
      </c>
      <c r="AY233" s="252" t="s">
        <v>144</v>
      </c>
    </row>
    <row r="234" s="14" customFormat="1">
      <c r="A234" s="14"/>
      <c r="B234" s="253"/>
      <c r="C234" s="254"/>
      <c r="D234" s="235" t="s">
        <v>157</v>
      </c>
      <c r="E234" s="255" t="s">
        <v>1</v>
      </c>
      <c r="F234" s="256" t="s">
        <v>159</v>
      </c>
      <c r="G234" s="254"/>
      <c r="H234" s="257">
        <v>29.399999999999999</v>
      </c>
      <c r="I234" s="258"/>
      <c r="J234" s="258"/>
      <c r="K234" s="254"/>
      <c r="L234" s="254"/>
      <c r="M234" s="259"/>
      <c r="N234" s="260"/>
      <c r="O234" s="261"/>
      <c r="P234" s="261"/>
      <c r="Q234" s="261"/>
      <c r="R234" s="261"/>
      <c r="S234" s="261"/>
      <c r="T234" s="261"/>
      <c r="U234" s="261"/>
      <c r="V234" s="261"/>
      <c r="W234" s="261"/>
      <c r="X234" s="262"/>
      <c r="Y234" s="14"/>
      <c r="Z234" s="14"/>
      <c r="AA234" s="14"/>
      <c r="AB234" s="14"/>
      <c r="AC234" s="14"/>
      <c r="AD234" s="14"/>
      <c r="AE234" s="14"/>
      <c r="AT234" s="263" t="s">
        <v>157</v>
      </c>
      <c r="AU234" s="263" t="s">
        <v>87</v>
      </c>
      <c r="AV234" s="14" t="s">
        <v>151</v>
      </c>
      <c r="AW234" s="14" t="s">
        <v>5</v>
      </c>
      <c r="AX234" s="14" t="s">
        <v>85</v>
      </c>
      <c r="AY234" s="263" t="s">
        <v>144</v>
      </c>
    </row>
    <row r="235" s="12" customFormat="1" ht="22.8" customHeight="1">
      <c r="A235" s="12"/>
      <c r="B235" s="204"/>
      <c r="C235" s="205"/>
      <c r="D235" s="206" t="s">
        <v>76</v>
      </c>
      <c r="E235" s="219" t="s">
        <v>87</v>
      </c>
      <c r="F235" s="219" t="s">
        <v>310</v>
      </c>
      <c r="G235" s="205"/>
      <c r="H235" s="205"/>
      <c r="I235" s="208"/>
      <c r="J235" s="208"/>
      <c r="K235" s="220">
        <f>BK235</f>
        <v>0</v>
      </c>
      <c r="L235" s="205"/>
      <c r="M235" s="210"/>
      <c r="N235" s="211"/>
      <c r="O235" s="212"/>
      <c r="P235" s="212"/>
      <c r="Q235" s="213">
        <f>SUM(Q236:Q245)</f>
        <v>0</v>
      </c>
      <c r="R235" s="213">
        <f>SUM(R236:R245)</f>
        <v>0</v>
      </c>
      <c r="S235" s="212"/>
      <c r="T235" s="214">
        <f>SUM(T236:T245)</f>
        <v>0</v>
      </c>
      <c r="U235" s="212"/>
      <c r="V235" s="214">
        <f>SUM(V236:V245)</f>
        <v>1.8395999999999999</v>
      </c>
      <c r="W235" s="212"/>
      <c r="X235" s="215">
        <f>SUM(X236:X245)</f>
        <v>0</v>
      </c>
      <c r="Y235" s="12"/>
      <c r="Z235" s="12"/>
      <c r="AA235" s="12"/>
      <c r="AB235" s="12"/>
      <c r="AC235" s="12"/>
      <c r="AD235" s="12"/>
      <c r="AE235" s="12"/>
      <c r="AR235" s="216" t="s">
        <v>85</v>
      </c>
      <c r="AT235" s="217" t="s">
        <v>76</v>
      </c>
      <c r="AU235" s="217" t="s">
        <v>85</v>
      </c>
      <c r="AY235" s="216" t="s">
        <v>144</v>
      </c>
      <c r="BK235" s="218">
        <f>SUM(BK236:BK245)</f>
        <v>0</v>
      </c>
    </row>
    <row r="236" s="2" customFormat="1" ht="44.25" customHeight="1">
      <c r="A236" s="38"/>
      <c r="B236" s="39"/>
      <c r="C236" s="221" t="s">
        <v>296</v>
      </c>
      <c r="D236" s="221" t="s">
        <v>146</v>
      </c>
      <c r="E236" s="222" t="s">
        <v>312</v>
      </c>
      <c r="F236" s="223" t="s">
        <v>313</v>
      </c>
      <c r="G236" s="224" t="s">
        <v>202</v>
      </c>
      <c r="H236" s="225">
        <v>9</v>
      </c>
      <c r="I236" s="226"/>
      <c r="J236" s="226"/>
      <c r="K236" s="227">
        <f>ROUND(P236*H236,2)</f>
        <v>0</v>
      </c>
      <c r="L236" s="223" t="s">
        <v>150</v>
      </c>
      <c r="M236" s="44"/>
      <c r="N236" s="228" t="s">
        <v>1</v>
      </c>
      <c r="O236" s="229" t="s">
        <v>40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91"/>
      <c r="T236" s="231">
        <f>S236*H236</f>
        <v>0</v>
      </c>
      <c r="U236" s="231">
        <v>0.2044</v>
      </c>
      <c r="V236" s="231">
        <f>U236*H236</f>
        <v>1.8395999999999999</v>
      </c>
      <c r="W236" s="231">
        <v>0</v>
      </c>
      <c r="X236" s="232">
        <f>W236*H236</f>
        <v>0</v>
      </c>
      <c r="Y236" s="38"/>
      <c r="Z236" s="38"/>
      <c r="AA236" s="38"/>
      <c r="AB236" s="38"/>
      <c r="AC236" s="38"/>
      <c r="AD236" s="38"/>
      <c r="AE236" s="38"/>
      <c r="AR236" s="233" t="s">
        <v>151</v>
      </c>
      <c r="AT236" s="233" t="s">
        <v>146</v>
      </c>
      <c r="AU236" s="233" t="s">
        <v>87</v>
      </c>
      <c r="AY236" s="17" t="s">
        <v>144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7" t="s">
        <v>85</v>
      </c>
      <c r="BK236" s="234">
        <f>ROUND(P236*H236,2)</f>
        <v>0</v>
      </c>
      <c r="BL236" s="17" t="s">
        <v>151</v>
      </c>
      <c r="BM236" s="233" t="s">
        <v>1077</v>
      </c>
    </row>
    <row r="237" s="2" customFormat="1">
      <c r="A237" s="38"/>
      <c r="B237" s="39"/>
      <c r="C237" s="40"/>
      <c r="D237" s="235" t="s">
        <v>153</v>
      </c>
      <c r="E237" s="40"/>
      <c r="F237" s="236" t="s">
        <v>315</v>
      </c>
      <c r="G237" s="40"/>
      <c r="H237" s="40"/>
      <c r="I237" s="237"/>
      <c r="J237" s="237"/>
      <c r="K237" s="40"/>
      <c r="L237" s="40"/>
      <c r="M237" s="44"/>
      <c r="N237" s="238"/>
      <c r="O237" s="239"/>
      <c r="P237" s="91"/>
      <c r="Q237" s="91"/>
      <c r="R237" s="91"/>
      <c r="S237" s="91"/>
      <c r="T237" s="91"/>
      <c r="U237" s="91"/>
      <c r="V237" s="91"/>
      <c r="W237" s="91"/>
      <c r="X237" s="92"/>
      <c r="Y237" s="38"/>
      <c r="Z237" s="38"/>
      <c r="AA237" s="38"/>
      <c r="AB237" s="38"/>
      <c r="AC237" s="38"/>
      <c r="AD237" s="38"/>
      <c r="AE237" s="38"/>
      <c r="AT237" s="17" t="s">
        <v>153</v>
      </c>
      <c r="AU237" s="17" t="s">
        <v>87</v>
      </c>
    </row>
    <row r="238" s="2" customFormat="1">
      <c r="A238" s="38"/>
      <c r="B238" s="39"/>
      <c r="C238" s="40"/>
      <c r="D238" s="240" t="s">
        <v>155</v>
      </c>
      <c r="E238" s="40"/>
      <c r="F238" s="241" t="s">
        <v>316</v>
      </c>
      <c r="G238" s="40"/>
      <c r="H238" s="40"/>
      <c r="I238" s="237"/>
      <c r="J238" s="237"/>
      <c r="K238" s="40"/>
      <c r="L238" s="40"/>
      <c r="M238" s="44"/>
      <c r="N238" s="238"/>
      <c r="O238" s="239"/>
      <c r="P238" s="91"/>
      <c r="Q238" s="91"/>
      <c r="R238" s="91"/>
      <c r="S238" s="91"/>
      <c r="T238" s="91"/>
      <c r="U238" s="91"/>
      <c r="V238" s="91"/>
      <c r="W238" s="91"/>
      <c r="X238" s="92"/>
      <c r="Y238" s="38"/>
      <c r="Z238" s="38"/>
      <c r="AA238" s="38"/>
      <c r="AB238" s="38"/>
      <c r="AC238" s="38"/>
      <c r="AD238" s="38"/>
      <c r="AE238" s="38"/>
      <c r="AT238" s="17" t="s">
        <v>155</v>
      </c>
      <c r="AU238" s="17" t="s">
        <v>87</v>
      </c>
    </row>
    <row r="239" s="13" customFormat="1">
      <c r="A239" s="13"/>
      <c r="B239" s="242"/>
      <c r="C239" s="243"/>
      <c r="D239" s="235" t="s">
        <v>157</v>
      </c>
      <c r="E239" s="244" t="s">
        <v>1</v>
      </c>
      <c r="F239" s="245" t="s">
        <v>1078</v>
      </c>
      <c r="G239" s="243"/>
      <c r="H239" s="246">
        <v>9</v>
      </c>
      <c r="I239" s="247"/>
      <c r="J239" s="247"/>
      <c r="K239" s="243"/>
      <c r="L239" s="243"/>
      <c r="M239" s="248"/>
      <c r="N239" s="249"/>
      <c r="O239" s="250"/>
      <c r="P239" s="250"/>
      <c r="Q239" s="250"/>
      <c r="R239" s="250"/>
      <c r="S239" s="250"/>
      <c r="T239" s="250"/>
      <c r="U239" s="250"/>
      <c r="V239" s="250"/>
      <c r="W239" s="250"/>
      <c r="X239" s="251"/>
      <c r="Y239" s="13"/>
      <c r="Z239" s="13"/>
      <c r="AA239" s="13"/>
      <c r="AB239" s="13"/>
      <c r="AC239" s="13"/>
      <c r="AD239" s="13"/>
      <c r="AE239" s="13"/>
      <c r="AT239" s="252" t="s">
        <v>157</v>
      </c>
      <c r="AU239" s="252" t="s">
        <v>87</v>
      </c>
      <c r="AV239" s="13" t="s">
        <v>87</v>
      </c>
      <c r="AW239" s="13" t="s">
        <v>5</v>
      </c>
      <c r="AX239" s="13" t="s">
        <v>77</v>
      </c>
      <c r="AY239" s="252" t="s">
        <v>144</v>
      </c>
    </row>
    <row r="240" s="14" customFormat="1">
      <c r="A240" s="14"/>
      <c r="B240" s="253"/>
      <c r="C240" s="254"/>
      <c r="D240" s="235" t="s">
        <v>157</v>
      </c>
      <c r="E240" s="255" t="s">
        <v>1</v>
      </c>
      <c r="F240" s="256" t="s">
        <v>159</v>
      </c>
      <c r="G240" s="254"/>
      <c r="H240" s="257">
        <v>9</v>
      </c>
      <c r="I240" s="258"/>
      <c r="J240" s="258"/>
      <c r="K240" s="254"/>
      <c r="L240" s="254"/>
      <c r="M240" s="259"/>
      <c r="N240" s="260"/>
      <c r="O240" s="261"/>
      <c r="P240" s="261"/>
      <c r="Q240" s="261"/>
      <c r="R240" s="261"/>
      <c r="S240" s="261"/>
      <c r="T240" s="261"/>
      <c r="U240" s="261"/>
      <c r="V240" s="261"/>
      <c r="W240" s="261"/>
      <c r="X240" s="262"/>
      <c r="Y240" s="14"/>
      <c r="Z240" s="14"/>
      <c r="AA240" s="14"/>
      <c r="AB240" s="14"/>
      <c r="AC240" s="14"/>
      <c r="AD240" s="14"/>
      <c r="AE240" s="14"/>
      <c r="AT240" s="263" t="s">
        <v>157</v>
      </c>
      <c r="AU240" s="263" t="s">
        <v>87</v>
      </c>
      <c r="AV240" s="14" t="s">
        <v>151</v>
      </c>
      <c r="AW240" s="14" t="s">
        <v>5</v>
      </c>
      <c r="AX240" s="14" t="s">
        <v>85</v>
      </c>
      <c r="AY240" s="263" t="s">
        <v>144</v>
      </c>
    </row>
    <row r="241" s="2" customFormat="1">
      <c r="A241" s="38"/>
      <c r="B241" s="39"/>
      <c r="C241" s="221" t="s">
        <v>303</v>
      </c>
      <c r="D241" s="221" t="s">
        <v>146</v>
      </c>
      <c r="E241" s="222" t="s">
        <v>320</v>
      </c>
      <c r="F241" s="223" t="s">
        <v>321</v>
      </c>
      <c r="G241" s="224" t="s">
        <v>216</v>
      </c>
      <c r="H241" s="225">
        <v>1.2</v>
      </c>
      <c r="I241" s="226"/>
      <c r="J241" s="226"/>
      <c r="K241" s="227">
        <f>ROUND(P241*H241,2)</f>
        <v>0</v>
      </c>
      <c r="L241" s="223" t="s">
        <v>150</v>
      </c>
      <c r="M241" s="44"/>
      <c r="N241" s="228" t="s">
        <v>1</v>
      </c>
      <c r="O241" s="229" t="s">
        <v>40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91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38"/>
      <c r="Z241" s="38"/>
      <c r="AA241" s="38"/>
      <c r="AB241" s="38"/>
      <c r="AC241" s="38"/>
      <c r="AD241" s="38"/>
      <c r="AE241" s="38"/>
      <c r="AR241" s="233" t="s">
        <v>151</v>
      </c>
      <c r="AT241" s="233" t="s">
        <v>146</v>
      </c>
      <c r="AU241" s="233" t="s">
        <v>87</v>
      </c>
      <c r="AY241" s="17" t="s">
        <v>144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7" t="s">
        <v>85</v>
      </c>
      <c r="BK241" s="234">
        <f>ROUND(P241*H241,2)</f>
        <v>0</v>
      </c>
      <c r="BL241" s="17" t="s">
        <v>151</v>
      </c>
      <c r="BM241" s="233" t="s">
        <v>1079</v>
      </c>
    </row>
    <row r="242" s="2" customFormat="1">
      <c r="A242" s="38"/>
      <c r="B242" s="39"/>
      <c r="C242" s="40"/>
      <c r="D242" s="235" t="s">
        <v>153</v>
      </c>
      <c r="E242" s="40"/>
      <c r="F242" s="236" t="s">
        <v>323</v>
      </c>
      <c r="G242" s="40"/>
      <c r="H242" s="40"/>
      <c r="I242" s="237"/>
      <c r="J242" s="237"/>
      <c r="K242" s="40"/>
      <c r="L242" s="40"/>
      <c r="M242" s="44"/>
      <c r="N242" s="238"/>
      <c r="O242" s="239"/>
      <c r="P242" s="91"/>
      <c r="Q242" s="91"/>
      <c r="R242" s="91"/>
      <c r="S242" s="91"/>
      <c r="T242" s="91"/>
      <c r="U242" s="91"/>
      <c r="V242" s="91"/>
      <c r="W242" s="91"/>
      <c r="X242" s="92"/>
      <c r="Y242" s="38"/>
      <c r="Z242" s="38"/>
      <c r="AA242" s="38"/>
      <c r="AB242" s="38"/>
      <c r="AC242" s="38"/>
      <c r="AD242" s="38"/>
      <c r="AE242" s="38"/>
      <c r="AT242" s="17" t="s">
        <v>153</v>
      </c>
      <c r="AU242" s="17" t="s">
        <v>87</v>
      </c>
    </row>
    <row r="243" s="2" customFormat="1">
      <c r="A243" s="38"/>
      <c r="B243" s="39"/>
      <c r="C243" s="40"/>
      <c r="D243" s="240" t="s">
        <v>155</v>
      </c>
      <c r="E243" s="40"/>
      <c r="F243" s="241" t="s">
        <v>324</v>
      </c>
      <c r="G243" s="40"/>
      <c r="H243" s="40"/>
      <c r="I243" s="237"/>
      <c r="J243" s="237"/>
      <c r="K243" s="40"/>
      <c r="L243" s="40"/>
      <c r="M243" s="44"/>
      <c r="N243" s="238"/>
      <c r="O243" s="239"/>
      <c r="P243" s="91"/>
      <c r="Q243" s="91"/>
      <c r="R243" s="91"/>
      <c r="S243" s="91"/>
      <c r="T243" s="91"/>
      <c r="U243" s="91"/>
      <c r="V243" s="91"/>
      <c r="W243" s="91"/>
      <c r="X243" s="92"/>
      <c r="Y243" s="38"/>
      <c r="Z243" s="38"/>
      <c r="AA243" s="38"/>
      <c r="AB243" s="38"/>
      <c r="AC243" s="38"/>
      <c r="AD243" s="38"/>
      <c r="AE243" s="38"/>
      <c r="AT243" s="17" t="s">
        <v>155</v>
      </c>
      <c r="AU243" s="17" t="s">
        <v>87</v>
      </c>
    </row>
    <row r="244" s="13" customFormat="1">
      <c r="A244" s="13"/>
      <c r="B244" s="242"/>
      <c r="C244" s="243"/>
      <c r="D244" s="235" t="s">
        <v>157</v>
      </c>
      <c r="E244" s="244" t="s">
        <v>1</v>
      </c>
      <c r="F244" s="245" t="s">
        <v>1080</v>
      </c>
      <c r="G244" s="243"/>
      <c r="H244" s="246">
        <v>1.2</v>
      </c>
      <c r="I244" s="247"/>
      <c r="J244" s="247"/>
      <c r="K244" s="243"/>
      <c r="L244" s="243"/>
      <c r="M244" s="248"/>
      <c r="N244" s="249"/>
      <c r="O244" s="250"/>
      <c r="P244" s="250"/>
      <c r="Q244" s="250"/>
      <c r="R244" s="250"/>
      <c r="S244" s="250"/>
      <c r="T244" s="250"/>
      <c r="U244" s="250"/>
      <c r="V244" s="250"/>
      <c r="W244" s="250"/>
      <c r="X244" s="251"/>
      <c r="Y244" s="13"/>
      <c r="Z244" s="13"/>
      <c r="AA244" s="13"/>
      <c r="AB244" s="13"/>
      <c r="AC244" s="13"/>
      <c r="AD244" s="13"/>
      <c r="AE244" s="13"/>
      <c r="AT244" s="252" t="s">
        <v>157</v>
      </c>
      <c r="AU244" s="252" t="s">
        <v>87</v>
      </c>
      <c r="AV244" s="13" t="s">
        <v>87</v>
      </c>
      <c r="AW244" s="13" t="s">
        <v>5</v>
      </c>
      <c r="AX244" s="13" t="s">
        <v>77</v>
      </c>
      <c r="AY244" s="252" t="s">
        <v>144</v>
      </c>
    </row>
    <row r="245" s="14" customFormat="1">
      <c r="A245" s="14"/>
      <c r="B245" s="253"/>
      <c r="C245" s="254"/>
      <c r="D245" s="235" t="s">
        <v>157</v>
      </c>
      <c r="E245" s="255" t="s">
        <v>1</v>
      </c>
      <c r="F245" s="256" t="s">
        <v>159</v>
      </c>
      <c r="G245" s="254"/>
      <c r="H245" s="257">
        <v>1.2</v>
      </c>
      <c r="I245" s="258"/>
      <c r="J245" s="258"/>
      <c r="K245" s="254"/>
      <c r="L245" s="254"/>
      <c r="M245" s="259"/>
      <c r="N245" s="260"/>
      <c r="O245" s="261"/>
      <c r="P245" s="261"/>
      <c r="Q245" s="261"/>
      <c r="R245" s="261"/>
      <c r="S245" s="261"/>
      <c r="T245" s="261"/>
      <c r="U245" s="261"/>
      <c r="V245" s="261"/>
      <c r="W245" s="261"/>
      <c r="X245" s="262"/>
      <c r="Y245" s="14"/>
      <c r="Z245" s="14"/>
      <c r="AA245" s="14"/>
      <c r="AB245" s="14"/>
      <c r="AC245" s="14"/>
      <c r="AD245" s="14"/>
      <c r="AE245" s="14"/>
      <c r="AT245" s="263" t="s">
        <v>157</v>
      </c>
      <c r="AU245" s="263" t="s">
        <v>87</v>
      </c>
      <c r="AV245" s="14" t="s">
        <v>151</v>
      </c>
      <c r="AW245" s="14" t="s">
        <v>5</v>
      </c>
      <c r="AX245" s="14" t="s">
        <v>85</v>
      </c>
      <c r="AY245" s="263" t="s">
        <v>144</v>
      </c>
    </row>
    <row r="246" s="12" customFormat="1" ht="22.8" customHeight="1">
      <c r="A246" s="12"/>
      <c r="B246" s="204"/>
      <c r="C246" s="205"/>
      <c r="D246" s="206" t="s">
        <v>76</v>
      </c>
      <c r="E246" s="219" t="s">
        <v>166</v>
      </c>
      <c r="F246" s="219" t="s">
        <v>328</v>
      </c>
      <c r="G246" s="205"/>
      <c r="H246" s="205"/>
      <c r="I246" s="208"/>
      <c r="J246" s="208"/>
      <c r="K246" s="220">
        <f>BK246</f>
        <v>0</v>
      </c>
      <c r="L246" s="205"/>
      <c r="M246" s="210"/>
      <c r="N246" s="211"/>
      <c r="O246" s="212"/>
      <c r="P246" s="212"/>
      <c r="Q246" s="213">
        <f>SUM(Q247:Q250)</f>
        <v>0</v>
      </c>
      <c r="R246" s="213">
        <f>SUM(R247:R250)</f>
        <v>0</v>
      </c>
      <c r="S246" s="212"/>
      <c r="T246" s="214">
        <f>SUM(T247:T250)</f>
        <v>0</v>
      </c>
      <c r="U246" s="212"/>
      <c r="V246" s="214">
        <f>SUM(V247:V250)</f>
        <v>0</v>
      </c>
      <c r="W246" s="212"/>
      <c r="X246" s="215">
        <f>SUM(X247:X250)</f>
        <v>0</v>
      </c>
      <c r="Y246" s="12"/>
      <c r="Z246" s="12"/>
      <c r="AA246" s="12"/>
      <c r="AB246" s="12"/>
      <c r="AC246" s="12"/>
      <c r="AD246" s="12"/>
      <c r="AE246" s="12"/>
      <c r="AR246" s="216" t="s">
        <v>85</v>
      </c>
      <c r="AT246" s="217" t="s">
        <v>76</v>
      </c>
      <c r="AU246" s="217" t="s">
        <v>85</v>
      </c>
      <c r="AY246" s="216" t="s">
        <v>144</v>
      </c>
      <c r="BK246" s="218">
        <f>SUM(BK247:BK250)</f>
        <v>0</v>
      </c>
    </row>
    <row r="247" s="2" customFormat="1" ht="24.15" customHeight="1">
      <c r="A247" s="38"/>
      <c r="B247" s="39"/>
      <c r="C247" s="221" t="s">
        <v>311</v>
      </c>
      <c r="D247" s="221" t="s">
        <v>146</v>
      </c>
      <c r="E247" s="222" t="s">
        <v>875</v>
      </c>
      <c r="F247" s="223" t="s">
        <v>876</v>
      </c>
      <c r="G247" s="224" t="s">
        <v>202</v>
      </c>
      <c r="H247" s="225">
        <v>22</v>
      </c>
      <c r="I247" s="226"/>
      <c r="J247" s="226"/>
      <c r="K247" s="227">
        <f>ROUND(P247*H247,2)</f>
        <v>0</v>
      </c>
      <c r="L247" s="223" t="s">
        <v>1</v>
      </c>
      <c r="M247" s="44"/>
      <c r="N247" s="228" t="s">
        <v>1</v>
      </c>
      <c r="O247" s="229" t="s">
        <v>40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91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38"/>
      <c r="Z247" s="38"/>
      <c r="AA247" s="38"/>
      <c r="AB247" s="38"/>
      <c r="AC247" s="38"/>
      <c r="AD247" s="38"/>
      <c r="AE247" s="38"/>
      <c r="AR247" s="233" t="s">
        <v>332</v>
      </c>
      <c r="AT247" s="233" t="s">
        <v>146</v>
      </c>
      <c r="AU247" s="233" t="s">
        <v>87</v>
      </c>
      <c r="AY247" s="17" t="s">
        <v>144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7" t="s">
        <v>85</v>
      </c>
      <c r="BK247" s="234">
        <f>ROUND(P247*H247,2)</f>
        <v>0</v>
      </c>
      <c r="BL247" s="17" t="s">
        <v>332</v>
      </c>
      <c r="BM247" s="233" t="s">
        <v>1081</v>
      </c>
    </row>
    <row r="248" s="2" customFormat="1">
      <c r="A248" s="38"/>
      <c r="B248" s="39"/>
      <c r="C248" s="40"/>
      <c r="D248" s="235" t="s">
        <v>153</v>
      </c>
      <c r="E248" s="40"/>
      <c r="F248" s="236" t="s">
        <v>878</v>
      </c>
      <c r="G248" s="40"/>
      <c r="H248" s="40"/>
      <c r="I248" s="237"/>
      <c r="J248" s="237"/>
      <c r="K248" s="40"/>
      <c r="L248" s="40"/>
      <c r="M248" s="44"/>
      <c r="N248" s="238"/>
      <c r="O248" s="239"/>
      <c r="P248" s="91"/>
      <c r="Q248" s="91"/>
      <c r="R248" s="91"/>
      <c r="S248" s="91"/>
      <c r="T248" s="91"/>
      <c r="U248" s="91"/>
      <c r="V248" s="91"/>
      <c r="W248" s="91"/>
      <c r="X248" s="92"/>
      <c r="Y248" s="38"/>
      <c r="Z248" s="38"/>
      <c r="AA248" s="38"/>
      <c r="AB248" s="38"/>
      <c r="AC248" s="38"/>
      <c r="AD248" s="38"/>
      <c r="AE248" s="38"/>
      <c r="AT248" s="17" t="s">
        <v>153</v>
      </c>
      <c r="AU248" s="17" t="s">
        <v>87</v>
      </c>
    </row>
    <row r="249" s="13" customFormat="1">
      <c r="A249" s="13"/>
      <c r="B249" s="242"/>
      <c r="C249" s="243"/>
      <c r="D249" s="235" t="s">
        <v>157</v>
      </c>
      <c r="E249" s="244" t="s">
        <v>1</v>
      </c>
      <c r="F249" s="245" t="s">
        <v>1082</v>
      </c>
      <c r="G249" s="243"/>
      <c r="H249" s="246">
        <v>22</v>
      </c>
      <c r="I249" s="247"/>
      <c r="J249" s="247"/>
      <c r="K249" s="243"/>
      <c r="L249" s="243"/>
      <c r="M249" s="248"/>
      <c r="N249" s="249"/>
      <c r="O249" s="250"/>
      <c r="P249" s="250"/>
      <c r="Q249" s="250"/>
      <c r="R249" s="250"/>
      <c r="S249" s="250"/>
      <c r="T249" s="250"/>
      <c r="U249" s="250"/>
      <c r="V249" s="250"/>
      <c r="W249" s="250"/>
      <c r="X249" s="251"/>
      <c r="Y249" s="13"/>
      <c r="Z249" s="13"/>
      <c r="AA249" s="13"/>
      <c r="AB249" s="13"/>
      <c r="AC249" s="13"/>
      <c r="AD249" s="13"/>
      <c r="AE249" s="13"/>
      <c r="AT249" s="252" t="s">
        <v>157</v>
      </c>
      <c r="AU249" s="252" t="s">
        <v>87</v>
      </c>
      <c r="AV249" s="13" t="s">
        <v>87</v>
      </c>
      <c r="AW249" s="13" t="s">
        <v>5</v>
      </c>
      <c r="AX249" s="13" t="s">
        <v>77</v>
      </c>
      <c r="AY249" s="252" t="s">
        <v>144</v>
      </c>
    </row>
    <row r="250" s="14" customFormat="1">
      <c r="A250" s="14"/>
      <c r="B250" s="253"/>
      <c r="C250" s="254"/>
      <c r="D250" s="235" t="s">
        <v>157</v>
      </c>
      <c r="E250" s="255" t="s">
        <v>1</v>
      </c>
      <c r="F250" s="256" t="s">
        <v>159</v>
      </c>
      <c r="G250" s="254"/>
      <c r="H250" s="257">
        <v>22</v>
      </c>
      <c r="I250" s="258"/>
      <c r="J250" s="258"/>
      <c r="K250" s="254"/>
      <c r="L250" s="254"/>
      <c r="M250" s="259"/>
      <c r="N250" s="260"/>
      <c r="O250" s="261"/>
      <c r="P250" s="261"/>
      <c r="Q250" s="261"/>
      <c r="R250" s="261"/>
      <c r="S250" s="261"/>
      <c r="T250" s="261"/>
      <c r="U250" s="261"/>
      <c r="V250" s="261"/>
      <c r="W250" s="261"/>
      <c r="X250" s="262"/>
      <c r="Y250" s="14"/>
      <c r="Z250" s="14"/>
      <c r="AA250" s="14"/>
      <c r="AB250" s="14"/>
      <c r="AC250" s="14"/>
      <c r="AD250" s="14"/>
      <c r="AE250" s="14"/>
      <c r="AT250" s="263" t="s">
        <v>157</v>
      </c>
      <c r="AU250" s="263" t="s">
        <v>87</v>
      </c>
      <c r="AV250" s="14" t="s">
        <v>151</v>
      </c>
      <c r="AW250" s="14" t="s">
        <v>5</v>
      </c>
      <c r="AX250" s="14" t="s">
        <v>85</v>
      </c>
      <c r="AY250" s="263" t="s">
        <v>144</v>
      </c>
    </row>
    <row r="251" s="12" customFormat="1" ht="22.8" customHeight="1">
      <c r="A251" s="12"/>
      <c r="B251" s="204"/>
      <c r="C251" s="205"/>
      <c r="D251" s="206" t="s">
        <v>76</v>
      </c>
      <c r="E251" s="219" t="s">
        <v>151</v>
      </c>
      <c r="F251" s="219" t="s">
        <v>348</v>
      </c>
      <c r="G251" s="205"/>
      <c r="H251" s="205"/>
      <c r="I251" s="208"/>
      <c r="J251" s="208"/>
      <c r="K251" s="220">
        <f>BK251</f>
        <v>0</v>
      </c>
      <c r="L251" s="205"/>
      <c r="M251" s="210"/>
      <c r="N251" s="211"/>
      <c r="O251" s="212"/>
      <c r="P251" s="212"/>
      <c r="Q251" s="213">
        <f>SUM(Q252:Q264)</f>
        <v>0</v>
      </c>
      <c r="R251" s="213">
        <f>SUM(R252:R264)</f>
        <v>0</v>
      </c>
      <c r="S251" s="212"/>
      <c r="T251" s="214">
        <f>SUM(T252:T264)</f>
        <v>0</v>
      </c>
      <c r="U251" s="212"/>
      <c r="V251" s="214">
        <f>SUM(V252:V264)</f>
        <v>17.327778479999999</v>
      </c>
      <c r="W251" s="212"/>
      <c r="X251" s="215">
        <f>SUM(X252:X264)</f>
        <v>0</v>
      </c>
      <c r="Y251" s="12"/>
      <c r="Z251" s="12"/>
      <c r="AA251" s="12"/>
      <c r="AB251" s="12"/>
      <c r="AC251" s="12"/>
      <c r="AD251" s="12"/>
      <c r="AE251" s="12"/>
      <c r="AR251" s="216" t="s">
        <v>85</v>
      </c>
      <c r="AT251" s="217" t="s">
        <v>76</v>
      </c>
      <c r="AU251" s="217" t="s">
        <v>85</v>
      </c>
      <c r="AY251" s="216" t="s">
        <v>144</v>
      </c>
      <c r="BK251" s="218">
        <f>SUM(BK252:BK264)</f>
        <v>0</v>
      </c>
    </row>
    <row r="252" s="2" customFormat="1" ht="24.15" customHeight="1">
      <c r="A252" s="38"/>
      <c r="B252" s="39"/>
      <c r="C252" s="221" t="s">
        <v>319</v>
      </c>
      <c r="D252" s="221" t="s">
        <v>146</v>
      </c>
      <c r="E252" s="222" t="s">
        <v>350</v>
      </c>
      <c r="F252" s="223" t="s">
        <v>351</v>
      </c>
      <c r="G252" s="224" t="s">
        <v>216</v>
      </c>
      <c r="H252" s="225">
        <v>1.3200000000000001</v>
      </c>
      <c r="I252" s="226"/>
      <c r="J252" s="226"/>
      <c r="K252" s="227">
        <f>ROUND(P252*H252,2)</f>
        <v>0</v>
      </c>
      <c r="L252" s="223" t="s">
        <v>1</v>
      </c>
      <c r="M252" s="44"/>
      <c r="N252" s="228" t="s">
        <v>1</v>
      </c>
      <c r="O252" s="229" t="s">
        <v>40</v>
      </c>
      <c r="P252" s="230">
        <f>I252+J252</f>
        <v>0</v>
      </c>
      <c r="Q252" s="230">
        <f>ROUND(I252*H252,2)</f>
        <v>0</v>
      </c>
      <c r="R252" s="230">
        <f>ROUND(J252*H252,2)</f>
        <v>0</v>
      </c>
      <c r="S252" s="91"/>
      <c r="T252" s="231">
        <f>S252*H252</f>
        <v>0</v>
      </c>
      <c r="U252" s="231">
        <v>1.8907700000000001</v>
      </c>
      <c r="V252" s="231">
        <f>U252*H252</f>
        <v>2.4958164000000003</v>
      </c>
      <c r="W252" s="231">
        <v>0</v>
      </c>
      <c r="X252" s="232">
        <f>W252*H252</f>
        <v>0</v>
      </c>
      <c r="Y252" s="38"/>
      <c r="Z252" s="38"/>
      <c r="AA252" s="38"/>
      <c r="AB252" s="38"/>
      <c r="AC252" s="38"/>
      <c r="AD252" s="38"/>
      <c r="AE252" s="38"/>
      <c r="AR252" s="233" t="s">
        <v>151</v>
      </c>
      <c r="AT252" s="233" t="s">
        <v>146</v>
      </c>
      <c r="AU252" s="233" t="s">
        <v>87</v>
      </c>
      <c r="AY252" s="17" t="s">
        <v>144</v>
      </c>
      <c r="BE252" s="234">
        <f>IF(O252="základní",K252,0)</f>
        <v>0</v>
      </c>
      <c r="BF252" s="234">
        <f>IF(O252="snížená",K252,0)</f>
        <v>0</v>
      </c>
      <c r="BG252" s="234">
        <f>IF(O252="zákl. přenesená",K252,0)</f>
        <v>0</v>
      </c>
      <c r="BH252" s="234">
        <f>IF(O252="sníž. přenesená",K252,0)</f>
        <v>0</v>
      </c>
      <c r="BI252" s="234">
        <f>IF(O252="nulová",K252,0)</f>
        <v>0</v>
      </c>
      <c r="BJ252" s="17" t="s">
        <v>85</v>
      </c>
      <c r="BK252" s="234">
        <f>ROUND(P252*H252,2)</f>
        <v>0</v>
      </c>
      <c r="BL252" s="17" t="s">
        <v>151</v>
      </c>
      <c r="BM252" s="233" t="s">
        <v>1083</v>
      </c>
    </row>
    <row r="253" s="2" customFormat="1">
      <c r="A253" s="38"/>
      <c r="B253" s="39"/>
      <c r="C253" s="40"/>
      <c r="D253" s="235" t="s">
        <v>153</v>
      </c>
      <c r="E253" s="40"/>
      <c r="F253" s="236" t="s">
        <v>351</v>
      </c>
      <c r="G253" s="40"/>
      <c r="H253" s="40"/>
      <c r="I253" s="237"/>
      <c r="J253" s="237"/>
      <c r="K253" s="40"/>
      <c r="L253" s="40"/>
      <c r="M253" s="44"/>
      <c r="N253" s="238"/>
      <c r="O253" s="239"/>
      <c r="P253" s="91"/>
      <c r="Q253" s="91"/>
      <c r="R253" s="91"/>
      <c r="S253" s="91"/>
      <c r="T253" s="91"/>
      <c r="U253" s="91"/>
      <c r="V253" s="91"/>
      <c r="W253" s="91"/>
      <c r="X253" s="92"/>
      <c r="Y253" s="38"/>
      <c r="Z253" s="38"/>
      <c r="AA253" s="38"/>
      <c r="AB253" s="38"/>
      <c r="AC253" s="38"/>
      <c r="AD253" s="38"/>
      <c r="AE253" s="38"/>
      <c r="AT253" s="17" t="s">
        <v>153</v>
      </c>
      <c r="AU253" s="17" t="s">
        <v>87</v>
      </c>
    </row>
    <row r="254" s="13" customFormat="1">
      <c r="A254" s="13"/>
      <c r="B254" s="242"/>
      <c r="C254" s="243"/>
      <c r="D254" s="235" t="s">
        <v>157</v>
      </c>
      <c r="E254" s="244" t="s">
        <v>1</v>
      </c>
      <c r="F254" s="245" t="s">
        <v>1084</v>
      </c>
      <c r="G254" s="243"/>
      <c r="H254" s="246">
        <v>0.59999999999999998</v>
      </c>
      <c r="I254" s="247"/>
      <c r="J254" s="247"/>
      <c r="K254" s="243"/>
      <c r="L254" s="243"/>
      <c r="M254" s="248"/>
      <c r="N254" s="249"/>
      <c r="O254" s="250"/>
      <c r="P254" s="250"/>
      <c r="Q254" s="250"/>
      <c r="R254" s="250"/>
      <c r="S254" s="250"/>
      <c r="T254" s="250"/>
      <c r="U254" s="250"/>
      <c r="V254" s="250"/>
      <c r="W254" s="250"/>
      <c r="X254" s="251"/>
      <c r="Y254" s="13"/>
      <c r="Z254" s="13"/>
      <c r="AA254" s="13"/>
      <c r="AB254" s="13"/>
      <c r="AC254" s="13"/>
      <c r="AD254" s="13"/>
      <c r="AE254" s="13"/>
      <c r="AT254" s="252" t="s">
        <v>157</v>
      </c>
      <c r="AU254" s="252" t="s">
        <v>87</v>
      </c>
      <c r="AV254" s="13" t="s">
        <v>87</v>
      </c>
      <c r="AW254" s="13" t="s">
        <v>5</v>
      </c>
      <c r="AX254" s="13" t="s">
        <v>77</v>
      </c>
      <c r="AY254" s="252" t="s">
        <v>144</v>
      </c>
    </row>
    <row r="255" s="13" customFormat="1">
      <c r="A255" s="13"/>
      <c r="B255" s="242"/>
      <c r="C255" s="243"/>
      <c r="D255" s="235" t="s">
        <v>157</v>
      </c>
      <c r="E255" s="244" t="s">
        <v>1</v>
      </c>
      <c r="F255" s="245" t="s">
        <v>1085</v>
      </c>
      <c r="G255" s="243"/>
      <c r="H255" s="246">
        <v>0.71999999999999997</v>
      </c>
      <c r="I255" s="247"/>
      <c r="J255" s="247"/>
      <c r="K255" s="243"/>
      <c r="L255" s="243"/>
      <c r="M255" s="248"/>
      <c r="N255" s="249"/>
      <c r="O255" s="250"/>
      <c r="P255" s="250"/>
      <c r="Q255" s="250"/>
      <c r="R255" s="250"/>
      <c r="S255" s="250"/>
      <c r="T255" s="250"/>
      <c r="U255" s="250"/>
      <c r="V255" s="250"/>
      <c r="W255" s="250"/>
      <c r="X255" s="251"/>
      <c r="Y255" s="13"/>
      <c r="Z255" s="13"/>
      <c r="AA255" s="13"/>
      <c r="AB255" s="13"/>
      <c r="AC255" s="13"/>
      <c r="AD255" s="13"/>
      <c r="AE255" s="13"/>
      <c r="AT255" s="252" t="s">
        <v>157</v>
      </c>
      <c r="AU255" s="252" t="s">
        <v>87</v>
      </c>
      <c r="AV255" s="13" t="s">
        <v>87</v>
      </c>
      <c r="AW255" s="13" t="s">
        <v>5</v>
      </c>
      <c r="AX255" s="13" t="s">
        <v>77</v>
      </c>
      <c r="AY255" s="252" t="s">
        <v>144</v>
      </c>
    </row>
    <row r="256" s="14" customFormat="1">
      <c r="A256" s="14"/>
      <c r="B256" s="253"/>
      <c r="C256" s="254"/>
      <c r="D256" s="235" t="s">
        <v>157</v>
      </c>
      <c r="E256" s="255" t="s">
        <v>1</v>
      </c>
      <c r="F256" s="256" t="s">
        <v>159</v>
      </c>
      <c r="G256" s="254"/>
      <c r="H256" s="257">
        <v>1.3200000000000001</v>
      </c>
      <c r="I256" s="258"/>
      <c r="J256" s="258"/>
      <c r="K256" s="254"/>
      <c r="L256" s="254"/>
      <c r="M256" s="259"/>
      <c r="N256" s="260"/>
      <c r="O256" s="261"/>
      <c r="P256" s="261"/>
      <c r="Q256" s="261"/>
      <c r="R256" s="261"/>
      <c r="S256" s="261"/>
      <c r="T256" s="261"/>
      <c r="U256" s="261"/>
      <c r="V256" s="261"/>
      <c r="W256" s="261"/>
      <c r="X256" s="262"/>
      <c r="Y256" s="14"/>
      <c r="Z256" s="14"/>
      <c r="AA256" s="14"/>
      <c r="AB256" s="14"/>
      <c r="AC256" s="14"/>
      <c r="AD256" s="14"/>
      <c r="AE256" s="14"/>
      <c r="AT256" s="263" t="s">
        <v>157</v>
      </c>
      <c r="AU256" s="263" t="s">
        <v>87</v>
      </c>
      <c r="AV256" s="14" t="s">
        <v>151</v>
      </c>
      <c r="AW256" s="14" t="s">
        <v>5</v>
      </c>
      <c r="AX256" s="14" t="s">
        <v>85</v>
      </c>
      <c r="AY256" s="263" t="s">
        <v>144</v>
      </c>
    </row>
    <row r="257" s="2" customFormat="1" ht="24.15" customHeight="1">
      <c r="A257" s="38"/>
      <c r="B257" s="39"/>
      <c r="C257" s="276" t="s">
        <v>329</v>
      </c>
      <c r="D257" s="276" t="s">
        <v>343</v>
      </c>
      <c r="E257" s="277" t="s">
        <v>355</v>
      </c>
      <c r="F257" s="278" t="s">
        <v>358</v>
      </c>
      <c r="G257" s="279" t="s">
        <v>286</v>
      </c>
      <c r="H257" s="280">
        <v>14.82</v>
      </c>
      <c r="I257" s="281"/>
      <c r="J257" s="282"/>
      <c r="K257" s="283">
        <f>ROUND(P257*H257,2)</f>
        <v>0</v>
      </c>
      <c r="L257" s="278" t="s">
        <v>150</v>
      </c>
      <c r="M257" s="284"/>
      <c r="N257" s="285" t="s">
        <v>1</v>
      </c>
      <c r="O257" s="229" t="s">
        <v>40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91"/>
      <c r="T257" s="231">
        <f>S257*H257</f>
        <v>0</v>
      </c>
      <c r="U257" s="231">
        <v>1</v>
      </c>
      <c r="V257" s="231">
        <f>U257*H257</f>
        <v>14.82</v>
      </c>
      <c r="W257" s="231">
        <v>0</v>
      </c>
      <c r="X257" s="232">
        <f>W257*H257</f>
        <v>0</v>
      </c>
      <c r="Y257" s="38"/>
      <c r="Z257" s="38"/>
      <c r="AA257" s="38"/>
      <c r="AB257" s="38"/>
      <c r="AC257" s="38"/>
      <c r="AD257" s="38"/>
      <c r="AE257" s="38"/>
      <c r="AR257" s="233" t="s">
        <v>199</v>
      </c>
      <c r="AT257" s="233" t="s">
        <v>343</v>
      </c>
      <c r="AU257" s="233" t="s">
        <v>87</v>
      </c>
      <c r="AY257" s="17" t="s">
        <v>144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7" t="s">
        <v>85</v>
      </c>
      <c r="BK257" s="234">
        <f>ROUND(P257*H257,2)</f>
        <v>0</v>
      </c>
      <c r="BL257" s="17" t="s">
        <v>151</v>
      </c>
      <c r="BM257" s="233" t="s">
        <v>1086</v>
      </c>
    </row>
    <row r="258" s="2" customFormat="1">
      <c r="A258" s="38"/>
      <c r="B258" s="39"/>
      <c r="C258" s="40"/>
      <c r="D258" s="235" t="s">
        <v>153</v>
      </c>
      <c r="E258" s="40"/>
      <c r="F258" s="236" t="s">
        <v>358</v>
      </c>
      <c r="G258" s="40"/>
      <c r="H258" s="40"/>
      <c r="I258" s="237"/>
      <c r="J258" s="237"/>
      <c r="K258" s="40"/>
      <c r="L258" s="40"/>
      <c r="M258" s="44"/>
      <c r="N258" s="238"/>
      <c r="O258" s="239"/>
      <c r="P258" s="91"/>
      <c r="Q258" s="91"/>
      <c r="R258" s="91"/>
      <c r="S258" s="91"/>
      <c r="T258" s="91"/>
      <c r="U258" s="91"/>
      <c r="V258" s="91"/>
      <c r="W258" s="91"/>
      <c r="X258" s="92"/>
      <c r="Y258" s="38"/>
      <c r="Z258" s="38"/>
      <c r="AA258" s="38"/>
      <c r="AB258" s="38"/>
      <c r="AC258" s="38"/>
      <c r="AD258" s="38"/>
      <c r="AE258" s="38"/>
      <c r="AT258" s="17" t="s">
        <v>153</v>
      </c>
      <c r="AU258" s="17" t="s">
        <v>87</v>
      </c>
    </row>
    <row r="259" s="13" customFormat="1">
      <c r="A259" s="13"/>
      <c r="B259" s="242"/>
      <c r="C259" s="243"/>
      <c r="D259" s="235" t="s">
        <v>157</v>
      </c>
      <c r="E259" s="244" t="s">
        <v>1</v>
      </c>
      <c r="F259" s="245" t="s">
        <v>1087</v>
      </c>
      <c r="G259" s="243"/>
      <c r="H259" s="246">
        <v>14.82</v>
      </c>
      <c r="I259" s="247"/>
      <c r="J259" s="247"/>
      <c r="K259" s="243"/>
      <c r="L259" s="243"/>
      <c r="M259" s="248"/>
      <c r="N259" s="249"/>
      <c r="O259" s="250"/>
      <c r="P259" s="250"/>
      <c r="Q259" s="250"/>
      <c r="R259" s="250"/>
      <c r="S259" s="250"/>
      <c r="T259" s="250"/>
      <c r="U259" s="250"/>
      <c r="V259" s="250"/>
      <c r="W259" s="250"/>
      <c r="X259" s="251"/>
      <c r="Y259" s="13"/>
      <c r="Z259" s="13"/>
      <c r="AA259" s="13"/>
      <c r="AB259" s="13"/>
      <c r="AC259" s="13"/>
      <c r="AD259" s="13"/>
      <c r="AE259" s="13"/>
      <c r="AT259" s="252" t="s">
        <v>157</v>
      </c>
      <c r="AU259" s="252" t="s">
        <v>87</v>
      </c>
      <c r="AV259" s="13" t="s">
        <v>87</v>
      </c>
      <c r="AW259" s="13" t="s">
        <v>5</v>
      </c>
      <c r="AX259" s="13" t="s">
        <v>77</v>
      </c>
      <c r="AY259" s="252" t="s">
        <v>144</v>
      </c>
    </row>
    <row r="260" s="14" customFormat="1">
      <c r="A260" s="14"/>
      <c r="B260" s="253"/>
      <c r="C260" s="254"/>
      <c r="D260" s="235" t="s">
        <v>157</v>
      </c>
      <c r="E260" s="255" t="s">
        <v>1</v>
      </c>
      <c r="F260" s="256" t="s">
        <v>159</v>
      </c>
      <c r="G260" s="254"/>
      <c r="H260" s="257">
        <v>14.82</v>
      </c>
      <c r="I260" s="258"/>
      <c r="J260" s="258"/>
      <c r="K260" s="254"/>
      <c r="L260" s="254"/>
      <c r="M260" s="259"/>
      <c r="N260" s="260"/>
      <c r="O260" s="261"/>
      <c r="P260" s="261"/>
      <c r="Q260" s="261"/>
      <c r="R260" s="261"/>
      <c r="S260" s="261"/>
      <c r="T260" s="261"/>
      <c r="U260" s="261"/>
      <c r="V260" s="261"/>
      <c r="W260" s="261"/>
      <c r="X260" s="262"/>
      <c r="Y260" s="14"/>
      <c r="Z260" s="14"/>
      <c r="AA260" s="14"/>
      <c r="AB260" s="14"/>
      <c r="AC260" s="14"/>
      <c r="AD260" s="14"/>
      <c r="AE260" s="14"/>
      <c r="AT260" s="263" t="s">
        <v>157</v>
      </c>
      <c r="AU260" s="263" t="s">
        <v>87</v>
      </c>
      <c r="AV260" s="14" t="s">
        <v>151</v>
      </c>
      <c r="AW260" s="14" t="s">
        <v>5</v>
      </c>
      <c r="AX260" s="14" t="s">
        <v>85</v>
      </c>
      <c r="AY260" s="263" t="s">
        <v>144</v>
      </c>
    </row>
    <row r="261" s="2" customFormat="1" ht="24.15" customHeight="1">
      <c r="A261" s="38"/>
      <c r="B261" s="39"/>
      <c r="C261" s="221" t="s">
        <v>336</v>
      </c>
      <c r="D261" s="221" t="s">
        <v>146</v>
      </c>
      <c r="E261" s="222" t="s">
        <v>360</v>
      </c>
      <c r="F261" s="223" t="s">
        <v>361</v>
      </c>
      <c r="G261" s="224" t="s">
        <v>180</v>
      </c>
      <c r="H261" s="225">
        <v>1.8720000000000001</v>
      </c>
      <c r="I261" s="226"/>
      <c r="J261" s="226"/>
      <c r="K261" s="227">
        <f>ROUND(P261*H261,2)</f>
        <v>0</v>
      </c>
      <c r="L261" s="223" t="s">
        <v>1</v>
      </c>
      <c r="M261" s="44"/>
      <c r="N261" s="228" t="s">
        <v>1</v>
      </c>
      <c r="O261" s="229" t="s">
        <v>40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91"/>
      <c r="T261" s="231">
        <f>S261*H261</f>
        <v>0</v>
      </c>
      <c r="U261" s="231">
        <v>0.0063899999999999998</v>
      </c>
      <c r="V261" s="231">
        <f>U261*H261</f>
        <v>0.01196208</v>
      </c>
      <c r="W261" s="231">
        <v>0</v>
      </c>
      <c r="X261" s="232">
        <f>W261*H261</f>
        <v>0</v>
      </c>
      <c r="Y261" s="38"/>
      <c r="Z261" s="38"/>
      <c r="AA261" s="38"/>
      <c r="AB261" s="38"/>
      <c r="AC261" s="38"/>
      <c r="AD261" s="38"/>
      <c r="AE261" s="38"/>
      <c r="AR261" s="233" t="s">
        <v>151</v>
      </c>
      <c r="AT261" s="233" t="s">
        <v>146</v>
      </c>
      <c r="AU261" s="233" t="s">
        <v>87</v>
      </c>
      <c r="AY261" s="17" t="s">
        <v>144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7" t="s">
        <v>85</v>
      </c>
      <c r="BK261" s="234">
        <f>ROUND(P261*H261,2)</f>
        <v>0</v>
      </c>
      <c r="BL261" s="17" t="s">
        <v>151</v>
      </c>
      <c r="BM261" s="233" t="s">
        <v>1088</v>
      </c>
    </row>
    <row r="262" s="2" customFormat="1">
      <c r="A262" s="38"/>
      <c r="B262" s="39"/>
      <c r="C262" s="40"/>
      <c r="D262" s="235" t="s">
        <v>153</v>
      </c>
      <c r="E262" s="40"/>
      <c r="F262" s="236" t="s">
        <v>363</v>
      </c>
      <c r="G262" s="40"/>
      <c r="H262" s="40"/>
      <c r="I262" s="237"/>
      <c r="J262" s="237"/>
      <c r="K262" s="40"/>
      <c r="L262" s="40"/>
      <c r="M262" s="44"/>
      <c r="N262" s="238"/>
      <c r="O262" s="239"/>
      <c r="P262" s="91"/>
      <c r="Q262" s="91"/>
      <c r="R262" s="91"/>
      <c r="S262" s="91"/>
      <c r="T262" s="91"/>
      <c r="U262" s="91"/>
      <c r="V262" s="91"/>
      <c r="W262" s="91"/>
      <c r="X262" s="92"/>
      <c r="Y262" s="38"/>
      <c r="Z262" s="38"/>
      <c r="AA262" s="38"/>
      <c r="AB262" s="38"/>
      <c r="AC262" s="38"/>
      <c r="AD262" s="38"/>
      <c r="AE262" s="38"/>
      <c r="AT262" s="17" t="s">
        <v>153</v>
      </c>
      <c r="AU262" s="17" t="s">
        <v>87</v>
      </c>
    </row>
    <row r="263" s="13" customFormat="1">
      <c r="A263" s="13"/>
      <c r="B263" s="242"/>
      <c r="C263" s="243"/>
      <c r="D263" s="235" t="s">
        <v>157</v>
      </c>
      <c r="E263" s="244" t="s">
        <v>1</v>
      </c>
      <c r="F263" s="245" t="s">
        <v>760</v>
      </c>
      <c r="G263" s="243"/>
      <c r="H263" s="246">
        <v>1.8720000000000001</v>
      </c>
      <c r="I263" s="247"/>
      <c r="J263" s="247"/>
      <c r="K263" s="243"/>
      <c r="L263" s="243"/>
      <c r="M263" s="248"/>
      <c r="N263" s="249"/>
      <c r="O263" s="250"/>
      <c r="P263" s="250"/>
      <c r="Q263" s="250"/>
      <c r="R263" s="250"/>
      <c r="S263" s="250"/>
      <c r="T263" s="250"/>
      <c r="U263" s="250"/>
      <c r="V263" s="250"/>
      <c r="W263" s="250"/>
      <c r="X263" s="251"/>
      <c r="Y263" s="13"/>
      <c r="Z263" s="13"/>
      <c r="AA263" s="13"/>
      <c r="AB263" s="13"/>
      <c r="AC263" s="13"/>
      <c r="AD263" s="13"/>
      <c r="AE263" s="13"/>
      <c r="AT263" s="252" t="s">
        <v>157</v>
      </c>
      <c r="AU263" s="252" t="s">
        <v>87</v>
      </c>
      <c r="AV263" s="13" t="s">
        <v>87</v>
      </c>
      <c r="AW263" s="13" t="s">
        <v>5</v>
      </c>
      <c r="AX263" s="13" t="s">
        <v>77</v>
      </c>
      <c r="AY263" s="252" t="s">
        <v>144</v>
      </c>
    </row>
    <row r="264" s="14" customFormat="1">
      <c r="A264" s="14"/>
      <c r="B264" s="253"/>
      <c r="C264" s="254"/>
      <c r="D264" s="235" t="s">
        <v>157</v>
      </c>
      <c r="E264" s="255" t="s">
        <v>1</v>
      </c>
      <c r="F264" s="256" t="s">
        <v>159</v>
      </c>
      <c r="G264" s="254"/>
      <c r="H264" s="257">
        <v>1.8720000000000001</v>
      </c>
      <c r="I264" s="258"/>
      <c r="J264" s="258"/>
      <c r="K264" s="254"/>
      <c r="L264" s="254"/>
      <c r="M264" s="259"/>
      <c r="N264" s="260"/>
      <c r="O264" s="261"/>
      <c r="P264" s="261"/>
      <c r="Q264" s="261"/>
      <c r="R264" s="261"/>
      <c r="S264" s="261"/>
      <c r="T264" s="261"/>
      <c r="U264" s="261"/>
      <c r="V264" s="261"/>
      <c r="W264" s="261"/>
      <c r="X264" s="262"/>
      <c r="Y264" s="14"/>
      <c r="Z264" s="14"/>
      <c r="AA264" s="14"/>
      <c r="AB264" s="14"/>
      <c r="AC264" s="14"/>
      <c r="AD264" s="14"/>
      <c r="AE264" s="14"/>
      <c r="AT264" s="263" t="s">
        <v>157</v>
      </c>
      <c r="AU264" s="263" t="s">
        <v>87</v>
      </c>
      <c r="AV264" s="14" t="s">
        <v>151</v>
      </c>
      <c r="AW264" s="14" t="s">
        <v>5</v>
      </c>
      <c r="AX264" s="14" t="s">
        <v>85</v>
      </c>
      <c r="AY264" s="263" t="s">
        <v>144</v>
      </c>
    </row>
    <row r="265" s="12" customFormat="1" ht="22.8" customHeight="1">
      <c r="A265" s="12"/>
      <c r="B265" s="204"/>
      <c r="C265" s="205"/>
      <c r="D265" s="206" t="s">
        <v>76</v>
      </c>
      <c r="E265" s="219" t="s">
        <v>199</v>
      </c>
      <c r="F265" s="219" t="s">
        <v>368</v>
      </c>
      <c r="G265" s="205"/>
      <c r="H265" s="205"/>
      <c r="I265" s="208"/>
      <c r="J265" s="208"/>
      <c r="K265" s="220">
        <f>BK265</f>
        <v>0</v>
      </c>
      <c r="L265" s="205"/>
      <c r="M265" s="210"/>
      <c r="N265" s="211"/>
      <c r="O265" s="212"/>
      <c r="P265" s="212"/>
      <c r="Q265" s="213">
        <f>SUM(Q266:Q335)</f>
        <v>0</v>
      </c>
      <c r="R265" s="213">
        <f>SUM(R266:R335)</f>
        <v>0</v>
      </c>
      <c r="S265" s="212"/>
      <c r="T265" s="214">
        <f>SUM(T266:T335)</f>
        <v>0</v>
      </c>
      <c r="U265" s="212"/>
      <c r="V265" s="214">
        <f>SUM(V266:V335)</f>
        <v>2.1237550000000001</v>
      </c>
      <c r="W265" s="212"/>
      <c r="X265" s="215">
        <f>SUM(X266:X335)</f>
        <v>0</v>
      </c>
      <c r="Y265" s="12"/>
      <c r="Z265" s="12"/>
      <c r="AA265" s="12"/>
      <c r="AB265" s="12"/>
      <c r="AC265" s="12"/>
      <c r="AD265" s="12"/>
      <c r="AE265" s="12"/>
      <c r="AR265" s="216" t="s">
        <v>85</v>
      </c>
      <c r="AT265" s="217" t="s">
        <v>76</v>
      </c>
      <c r="AU265" s="217" t="s">
        <v>85</v>
      </c>
      <c r="AY265" s="216" t="s">
        <v>144</v>
      </c>
      <c r="BK265" s="218">
        <f>SUM(BK266:BK335)</f>
        <v>0</v>
      </c>
    </row>
    <row r="266" s="2" customFormat="1" ht="33" customHeight="1">
      <c r="A266" s="38"/>
      <c r="B266" s="39"/>
      <c r="C266" s="276" t="s">
        <v>342</v>
      </c>
      <c r="D266" s="276" t="s">
        <v>343</v>
      </c>
      <c r="E266" s="277" t="s">
        <v>890</v>
      </c>
      <c r="F266" s="278" t="s">
        <v>891</v>
      </c>
      <c r="G266" s="279" t="s">
        <v>149</v>
      </c>
      <c r="H266" s="280">
        <v>2</v>
      </c>
      <c r="I266" s="281"/>
      <c r="J266" s="282"/>
      <c r="K266" s="283">
        <f>ROUND(P266*H266,2)</f>
        <v>0</v>
      </c>
      <c r="L266" s="278" t="s">
        <v>1</v>
      </c>
      <c r="M266" s="284"/>
      <c r="N266" s="285" t="s">
        <v>1</v>
      </c>
      <c r="O266" s="229" t="s">
        <v>40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91"/>
      <c r="T266" s="231">
        <f>S266*H266</f>
        <v>0</v>
      </c>
      <c r="U266" s="231">
        <v>0.00012</v>
      </c>
      <c r="V266" s="231">
        <f>U266*H266</f>
        <v>0.00024000000000000001</v>
      </c>
      <c r="W266" s="231">
        <v>0</v>
      </c>
      <c r="X266" s="232">
        <f>W266*H266</f>
        <v>0</v>
      </c>
      <c r="Y266" s="38"/>
      <c r="Z266" s="38"/>
      <c r="AA266" s="38"/>
      <c r="AB266" s="38"/>
      <c r="AC266" s="38"/>
      <c r="AD266" s="38"/>
      <c r="AE266" s="38"/>
      <c r="AR266" s="233" t="s">
        <v>199</v>
      </c>
      <c r="AT266" s="233" t="s">
        <v>343</v>
      </c>
      <c r="AU266" s="233" t="s">
        <v>87</v>
      </c>
      <c r="AY266" s="17" t="s">
        <v>144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7" t="s">
        <v>85</v>
      </c>
      <c r="BK266" s="234">
        <f>ROUND(P266*H266,2)</f>
        <v>0</v>
      </c>
      <c r="BL266" s="17" t="s">
        <v>151</v>
      </c>
      <c r="BM266" s="233" t="s">
        <v>1089</v>
      </c>
    </row>
    <row r="267" s="13" customFormat="1">
      <c r="A267" s="13"/>
      <c r="B267" s="242"/>
      <c r="C267" s="243"/>
      <c r="D267" s="235" t="s">
        <v>157</v>
      </c>
      <c r="E267" s="244" t="s">
        <v>1</v>
      </c>
      <c r="F267" s="245" t="s">
        <v>87</v>
      </c>
      <c r="G267" s="243"/>
      <c r="H267" s="246">
        <v>2</v>
      </c>
      <c r="I267" s="247"/>
      <c r="J267" s="247"/>
      <c r="K267" s="243"/>
      <c r="L267" s="243"/>
      <c r="M267" s="248"/>
      <c r="N267" s="249"/>
      <c r="O267" s="250"/>
      <c r="P267" s="250"/>
      <c r="Q267" s="250"/>
      <c r="R267" s="250"/>
      <c r="S267" s="250"/>
      <c r="T267" s="250"/>
      <c r="U267" s="250"/>
      <c r="V267" s="250"/>
      <c r="W267" s="250"/>
      <c r="X267" s="251"/>
      <c r="Y267" s="13"/>
      <c r="Z267" s="13"/>
      <c r="AA267" s="13"/>
      <c r="AB267" s="13"/>
      <c r="AC267" s="13"/>
      <c r="AD267" s="13"/>
      <c r="AE267" s="13"/>
      <c r="AT267" s="252" t="s">
        <v>157</v>
      </c>
      <c r="AU267" s="252" t="s">
        <v>87</v>
      </c>
      <c r="AV267" s="13" t="s">
        <v>87</v>
      </c>
      <c r="AW267" s="13" t="s">
        <v>5</v>
      </c>
      <c r="AX267" s="13" t="s">
        <v>85</v>
      </c>
      <c r="AY267" s="252" t="s">
        <v>144</v>
      </c>
    </row>
    <row r="268" s="2" customFormat="1" ht="24.15" customHeight="1">
      <c r="A268" s="38"/>
      <c r="B268" s="39"/>
      <c r="C268" s="221" t="s">
        <v>349</v>
      </c>
      <c r="D268" s="221" t="s">
        <v>146</v>
      </c>
      <c r="E268" s="222" t="s">
        <v>902</v>
      </c>
      <c r="F268" s="223" t="s">
        <v>903</v>
      </c>
      <c r="G268" s="224" t="s">
        <v>149</v>
      </c>
      <c r="H268" s="225">
        <v>2</v>
      </c>
      <c r="I268" s="226"/>
      <c r="J268" s="226"/>
      <c r="K268" s="227">
        <f>ROUND(P268*H268,2)</f>
        <v>0</v>
      </c>
      <c r="L268" s="223" t="s">
        <v>150</v>
      </c>
      <c r="M268" s="44"/>
      <c r="N268" s="228" t="s">
        <v>1</v>
      </c>
      <c r="O268" s="229" t="s">
        <v>40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91"/>
      <c r="T268" s="231">
        <f>S268*H268</f>
        <v>0</v>
      </c>
      <c r="U268" s="231">
        <v>0</v>
      </c>
      <c r="V268" s="231">
        <f>U268*H268</f>
        <v>0</v>
      </c>
      <c r="W268" s="231">
        <v>0</v>
      </c>
      <c r="X268" s="232">
        <f>W268*H268</f>
        <v>0</v>
      </c>
      <c r="Y268" s="38"/>
      <c r="Z268" s="38"/>
      <c r="AA268" s="38"/>
      <c r="AB268" s="38"/>
      <c r="AC268" s="38"/>
      <c r="AD268" s="38"/>
      <c r="AE268" s="38"/>
      <c r="AR268" s="233" t="s">
        <v>151</v>
      </c>
      <c r="AT268" s="233" t="s">
        <v>146</v>
      </c>
      <c r="AU268" s="233" t="s">
        <v>87</v>
      </c>
      <c r="AY268" s="17" t="s">
        <v>144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7" t="s">
        <v>85</v>
      </c>
      <c r="BK268" s="234">
        <f>ROUND(P268*H268,2)</f>
        <v>0</v>
      </c>
      <c r="BL268" s="17" t="s">
        <v>151</v>
      </c>
      <c r="BM268" s="233" t="s">
        <v>1090</v>
      </c>
    </row>
    <row r="269" s="2" customFormat="1">
      <c r="A269" s="38"/>
      <c r="B269" s="39"/>
      <c r="C269" s="40"/>
      <c r="D269" s="235" t="s">
        <v>153</v>
      </c>
      <c r="E269" s="40"/>
      <c r="F269" s="236" t="s">
        <v>905</v>
      </c>
      <c r="G269" s="40"/>
      <c r="H269" s="40"/>
      <c r="I269" s="237"/>
      <c r="J269" s="237"/>
      <c r="K269" s="40"/>
      <c r="L269" s="40"/>
      <c r="M269" s="44"/>
      <c r="N269" s="238"/>
      <c r="O269" s="239"/>
      <c r="P269" s="91"/>
      <c r="Q269" s="91"/>
      <c r="R269" s="91"/>
      <c r="S269" s="91"/>
      <c r="T269" s="91"/>
      <c r="U269" s="91"/>
      <c r="V269" s="91"/>
      <c r="W269" s="91"/>
      <c r="X269" s="92"/>
      <c r="Y269" s="38"/>
      <c r="Z269" s="38"/>
      <c r="AA269" s="38"/>
      <c r="AB269" s="38"/>
      <c r="AC269" s="38"/>
      <c r="AD269" s="38"/>
      <c r="AE269" s="38"/>
      <c r="AT269" s="17" t="s">
        <v>153</v>
      </c>
      <c r="AU269" s="17" t="s">
        <v>87</v>
      </c>
    </row>
    <row r="270" s="2" customFormat="1">
      <c r="A270" s="38"/>
      <c r="B270" s="39"/>
      <c r="C270" s="40"/>
      <c r="D270" s="240" t="s">
        <v>155</v>
      </c>
      <c r="E270" s="40"/>
      <c r="F270" s="241" t="s">
        <v>906</v>
      </c>
      <c r="G270" s="40"/>
      <c r="H270" s="40"/>
      <c r="I270" s="237"/>
      <c r="J270" s="237"/>
      <c r="K270" s="40"/>
      <c r="L270" s="40"/>
      <c r="M270" s="44"/>
      <c r="N270" s="238"/>
      <c r="O270" s="239"/>
      <c r="P270" s="91"/>
      <c r="Q270" s="91"/>
      <c r="R270" s="91"/>
      <c r="S270" s="91"/>
      <c r="T270" s="91"/>
      <c r="U270" s="91"/>
      <c r="V270" s="91"/>
      <c r="W270" s="91"/>
      <c r="X270" s="92"/>
      <c r="Y270" s="38"/>
      <c r="Z270" s="38"/>
      <c r="AA270" s="38"/>
      <c r="AB270" s="38"/>
      <c r="AC270" s="38"/>
      <c r="AD270" s="38"/>
      <c r="AE270" s="38"/>
      <c r="AT270" s="17" t="s">
        <v>155</v>
      </c>
      <c r="AU270" s="17" t="s">
        <v>87</v>
      </c>
    </row>
    <row r="271" s="13" customFormat="1">
      <c r="A271" s="13"/>
      <c r="B271" s="242"/>
      <c r="C271" s="243"/>
      <c r="D271" s="235" t="s">
        <v>157</v>
      </c>
      <c r="E271" s="244" t="s">
        <v>1</v>
      </c>
      <c r="F271" s="245" t="s">
        <v>1091</v>
      </c>
      <c r="G271" s="243"/>
      <c r="H271" s="246">
        <v>2</v>
      </c>
      <c r="I271" s="247"/>
      <c r="J271" s="247"/>
      <c r="K271" s="243"/>
      <c r="L271" s="243"/>
      <c r="M271" s="248"/>
      <c r="N271" s="249"/>
      <c r="O271" s="250"/>
      <c r="P271" s="250"/>
      <c r="Q271" s="250"/>
      <c r="R271" s="250"/>
      <c r="S271" s="250"/>
      <c r="T271" s="250"/>
      <c r="U271" s="250"/>
      <c r="V271" s="250"/>
      <c r="W271" s="250"/>
      <c r="X271" s="251"/>
      <c r="Y271" s="13"/>
      <c r="Z271" s="13"/>
      <c r="AA271" s="13"/>
      <c r="AB271" s="13"/>
      <c r="AC271" s="13"/>
      <c r="AD271" s="13"/>
      <c r="AE271" s="13"/>
      <c r="AT271" s="252" t="s">
        <v>157</v>
      </c>
      <c r="AU271" s="252" t="s">
        <v>87</v>
      </c>
      <c r="AV271" s="13" t="s">
        <v>87</v>
      </c>
      <c r="AW271" s="13" t="s">
        <v>5</v>
      </c>
      <c r="AX271" s="13" t="s">
        <v>77</v>
      </c>
      <c r="AY271" s="252" t="s">
        <v>144</v>
      </c>
    </row>
    <row r="272" s="14" customFormat="1">
      <c r="A272" s="14"/>
      <c r="B272" s="253"/>
      <c r="C272" s="254"/>
      <c r="D272" s="235" t="s">
        <v>157</v>
      </c>
      <c r="E272" s="255" t="s">
        <v>1</v>
      </c>
      <c r="F272" s="256" t="s">
        <v>159</v>
      </c>
      <c r="G272" s="254"/>
      <c r="H272" s="257">
        <v>2</v>
      </c>
      <c r="I272" s="258"/>
      <c r="J272" s="258"/>
      <c r="K272" s="254"/>
      <c r="L272" s="254"/>
      <c r="M272" s="259"/>
      <c r="N272" s="260"/>
      <c r="O272" s="261"/>
      <c r="P272" s="261"/>
      <c r="Q272" s="261"/>
      <c r="R272" s="261"/>
      <c r="S272" s="261"/>
      <c r="T272" s="261"/>
      <c r="U272" s="261"/>
      <c r="V272" s="261"/>
      <c r="W272" s="261"/>
      <c r="X272" s="262"/>
      <c r="Y272" s="14"/>
      <c r="Z272" s="14"/>
      <c r="AA272" s="14"/>
      <c r="AB272" s="14"/>
      <c r="AC272" s="14"/>
      <c r="AD272" s="14"/>
      <c r="AE272" s="14"/>
      <c r="AT272" s="263" t="s">
        <v>157</v>
      </c>
      <c r="AU272" s="263" t="s">
        <v>87</v>
      </c>
      <c r="AV272" s="14" t="s">
        <v>151</v>
      </c>
      <c r="AW272" s="14" t="s">
        <v>5</v>
      </c>
      <c r="AX272" s="14" t="s">
        <v>85</v>
      </c>
      <c r="AY272" s="263" t="s">
        <v>144</v>
      </c>
    </row>
    <row r="273" s="2" customFormat="1">
      <c r="A273" s="38"/>
      <c r="B273" s="39"/>
      <c r="C273" s="221" t="s">
        <v>354</v>
      </c>
      <c r="D273" s="221" t="s">
        <v>146</v>
      </c>
      <c r="E273" s="222" t="s">
        <v>376</v>
      </c>
      <c r="F273" s="223" t="s">
        <v>377</v>
      </c>
      <c r="G273" s="224" t="s">
        <v>202</v>
      </c>
      <c r="H273" s="225">
        <v>20</v>
      </c>
      <c r="I273" s="226"/>
      <c r="J273" s="226"/>
      <c r="K273" s="227">
        <f>ROUND(P273*H273,2)</f>
        <v>0</v>
      </c>
      <c r="L273" s="223" t="s">
        <v>150</v>
      </c>
      <c r="M273" s="44"/>
      <c r="N273" s="228" t="s">
        <v>1</v>
      </c>
      <c r="O273" s="229" t="s">
        <v>40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91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38"/>
      <c r="Z273" s="38"/>
      <c r="AA273" s="38"/>
      <c r="AB273" s="38"/>
      <c r="AC273" s="38"/>
      <c r="AD273" s="38"/>
      <c r="AE273" s="38"/>
      <c r="AR273" s="233" t="s">
        <v>151</v>
      </c>
      <c r="AT273" s="233" t="s">
        <v>146</v>
      </c>
      <c r="AU273" s="233" t="s">
        <v>87</v>
      </c>
      <c r="AY273" s="17" t="s">
        <v>144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7" t="s">
        <v>85</v>
      </c>
      <c r="BK273" s="234">
        <f>ROUND(P273*H273,2)</f>
        <v>0</v>
      </c>
      <c r="BL273" s="17" t="s">
        <v>151</v>
      </c>
      <c r="BM273" s="233" t="s">
        <v>1092</v>
      </c>
    </row>
    <row r="274" s="2" customFormat="1">
      <c r="A274" s="38"/>
      <c r="B274" s="39"/>
      <c r="C274" s="40"/>
      <c r="D274" s="235" t="s">
        <v>153</v>
      </c>
      <c r="E274" s="40"/>
      <c r="F274" s="236" t="s">
        <v>379</v>
      </c>
      <c r="G274" s="40"/>
      <c r="H274" s="40"/>
      <c r="I274" s="237"/>
      <c r="J274" s="237"/>
      <c r="K274" s="40"/>
      <c r="L274" s="40"/>
      <c r="M274" s="44"/>
      <c r="N274" s="238"/>
      <c r="O274" s="239"/>
      <c r="P274" s="91"/>
      <c r="Q274" s="91"/>
      <c r="R274" s="91"/>
      <c r="S274" s="91"/>
      <c r="T274" s="91"/>
      <c r="U274" s="91"/>
      <c r="V274" s="91"/>
      <c r="W274" s="91"/>
      <c r="X274" s="92"/>
      <c r="Y274" s="38"/>
      <c r="Z274" s="38"/>
      <c r="AA274" s="38"/>
      <c r="AB274" s="38"/>
      <c r="AC274" s="38"/>
      <c r="AD274" s="38"/>
      <c r="AE274" s="38"/>
      <c r="AT274" s="17" t="s">
        <v>153</v>
      </c>
      <c r="AU274" s="17" t="s">
        <v>87</v>
      </c>
    </row>
    <row r="275" s="2" customFormat="1">
      <c r="A275" s="38"/>
      <c r="B275" s="39"/>
      <c r="C275" s="40"/>
      <c r="D275" s="240" t="s">
        <v>155</v>
      </c>
      <c r="E275" s="40"/>
      <c r="F275" s="241" t="s">
        <v>380</v>
      </c>
      <c r="G275" s="40"/>
      <c r="H275" s="40"/>
      <c r="I275" s="237"/>
      <c r="J275" s="237"/>
      <c r="K275" s="40"/>
      <c r="L275" s="40"/>
      <c r="M275" s="44"/>
      <c r="N275" s="238"/>
      <c r="O275" s="239"/>
      <c r="P275" s="91"/>
      <c r="Q275" s="91"/>
      <c r="R275" s="91"/>
      <c r="S275" s="91"/>
      <c r="T275" s="91"/>
      <c r="U275" s="91"/>
      <c r="V275" s="91"/>
      <c r="W275" s="91"/>
      <c r="X275" s="92"/>
      <c r="Y275" s="38"/>
      <c r="Z275" s="38"/>
      <c r="AA275" s="38"/>
      <c r="AB275" s="38"/>
      <c r="AC275" s="38"/>
      <c r="AD275" s="38"/>
      <c r="AE275" s="38"/>
      <c r="AT275" s="17" t="s">
        <v>155</v>
      </c>
      <c r="AU275" s="17" t="s">
        <v>87</v>
      </c>
    </row>
    <row r="276" s="13" customFormat="1">
      <c r="A276" s="13"/>
      <c r="B276" s="242"/>
      <c r="C276" s="243"/>
      <c r="D276" s="235" t="s">
        <v>157</v>
      </c>
      <c r="E276" s="244" t="s">
        <v>1</v>
      </c>
      <c r="F276" s="245" t="s">
        <v>1093</v>
      </c>
      <c r="G276" s="243"/>
      <c r="H276" s="246">
        <v>20</v>
      </c>
      <c r="I276" s="247"/>
      <c r="J276" s="247"/>
      <c r="K276" s="243"/>
      <c r="L276" s="243"/>
      <c r="M276" s="248"/>
      <c r="N276" s="249"/>
      <c r="O276" s="250"/>
      <c r="P276" s="250"/>
      <c r="Q276" s="250"/>
      <c r="R276" s="250"/>
      <c r="S276" s="250"/>
      <c r="T276" s="250"/>
      <c r="U276" s="250"/>
      <c r="V276" s="250"/>
      <c r="W276" s="250"/>
      <c r="X276" s="251"/>
      <c r="Y276" s="13"/>
      <c r="Z276" s="13"/>
      <c r="AA276" s="13"/>
      <c r="AB276" s="13"/>
      <c r="AC276" s="13"/>
      <c r="AD276" s="13"/>
      <c r="AE276" s="13"/>
      <c r="AT276" s="252" t="s">
        <v>157</v>
      </c>
      <c r="AU276" s="252" t="s">
        <v>87</v>
      </c>
      <c r="AV276" s="13" t="s">
        <v>87</v>
      </c>
      <c r="AW276" s="13" t="s">
        <v>5</v>
      </c>
      <c r="AX276" s="13" t="s">
        <v>77</v>
      </c>
      <c r="AY276" s="252" t="s">
        <v>144</v>
      </c>
    </row>
    <row r="277" s="14" customFormat="1">
      <c r="A277" s="14"/>
      <c r="B277" s="253"/>
      <c r="C277" s="254"/>
      <c r="D277" s="235" t="s">
        <v>157</v>
      </c>
      <c r="E277" s="255" t="s">
        <v>1</v>
      </c>
      <c r="F277" s="256" t="s">
        <v>159</v>
      </c>
      <c r="G277" s="254"/>
      <c r="H277" s="257">
        <v>20</v>
      </c>
      <c r="I277" s="258"/>
      <c r="J277" s="258"/>
      <c r="K277" s="254"/>
      <c r="L277" s="254"/>
      <c r="M277" s="259"/>
      <c r="N277" s="260"/>
      <c r="O277" s="261"/>
      <c r="P277" s="261"/>
      <c r="Q277" s="261"/>
      <c r="R277" s="261"/>
      <c r="S277" s="261"/>
      <c r="T277" s="261"/>
      <c r="U277" s="261"/>
      <c r="V277" s="261"/>
      <c r="W277" s="261"/>
      <c r="X277" s="262"/>
      <c r="Y277" s="14"/>
      <c r="Z277" s="14"/>
      <c r="AA277" s="14"/>
      <c r="AB277" s="14"/>
      <c r="AC277" s="14"/>
      <c r="AD277" s="14"/>
      <c r="AE277" s="14"/>
      <c r="AT277" s="263" t="s">
        <v>157</v>
      </c>
      <c r="AU277" s="263" t="s">
        <v>87</v>
      </c>
      <c r="AV277" s="14" t="s">
        <v>151</v>
      </c>
      <c r="AW277" s="14" t="s">
        <v>5</v>
      </c>
      <c r="AX277" s="14" t="s">
        <v>85</v>
      </c>
      <c r="AY277" s="263" t="s">
        <v>144</v>
      </c>
    </row>
    <row r="278" s="2" customFormat="1" ht="16.5" customHeight="1">
      <c r="A278" s="38"/>
      <c r="B278" s="39"/>
      <c r="C278" s="276" t="s">
        <v>359</v>
      </c>
      <c r="D278" s="276" t="s">
        <v>343</v>
      </c>
      <c r="E278" s="277" t="s">
        <v>927</v>
      </c>
      <c r="F278" s="278" t="s">
        <v>928</v>
      </c>
      <c r="G278" s="279" t="s">
        <v>149</v>
      </c>
      <c r="H278" s="280">
        <v>2</v>
      </c>
      <c r="I278" s="281"/>
      <c r="J278" s="282"/>
      <c r="K278" s="283">
        <f>ROUND(P278*H278,2)</f>
        <v>0</v>
      </c>
      <c r="L278" s="278" t="s">
        <v>1</v>
      </c>
      <c r="M278" s="284"/>
      <c r="N278" s="285" t="s">
        <v>1</v>
      </c>
      <c r="O278" s="229" t="s">
        <v>40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91"/>
      <c r="T278" s="231">
        <f>S278*H278</f>
        <v>0</v>
      </c>
      <c r="U278" s="231">
        <v>0.015800000000000002</v>
      </c>
      <c r="V278" s="231">
        <f>U278*H278</f>
        <v>0.031600000000000003</v>
      </c>
      <c r="W278" s="231">
        <v>0</v>
      </c>
      <c r="X278" s="232">
        <f>W278*H278</f>
        <v>0</v>
      </c>
      <c r="Y278" s="38"/>
      <c r="Z278" s="38"/>
      <c r="AA278" s="38"/>
      <c r="AB278" s="38"/>
      <c r="AC278" s="38"/>
      <c r="AD278" s="38"/>
      <c r="AE278" s="38"/>
      <c r="AR278" s="233" t="s">
        <v>199</v>
      </c>
      <c r="AT278" s="233" t="s">
        <v>343</v>
      </c>
      <c r="AU278" s="233" t="s">
        <v>87</v>
      </c>
      <c r="AY278" s="17" t="s">
        <v>144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7" t="s">
        <v>85</v>
      </c>
      <c r="BK278" s="234">
        <f>ROUND(P278*H278,2)</f>
        <v>0</v>
      </c>
      <c r="BL278" s="17" t="s">
        <v>151</v>
      </c>
      <c r="BM278" s="233" t="s">
        <v>1094</v>
      </c>
    </row>
    <row r="279" s="2" customFormat="1">
      <c r="A279" s="38"/>
      <c r="B279" s="39"/>
      <c r="C279" s="40"/>
      <c r="D279" s="235" t="s">
        <v>153</v>
      </c>
      <c r="E279" s="40"/>
      <c r="F279" s="236" t="s">
        <v>928</v>
      </c>
      <c r="G279" s="40"/>
      <c r="H279" s="40"/>
      <c r="I279" s="237"/>
      <c r="J279" s="237"/>
      <c r="K279" s="40"/>
      <c r="L279" s="40"/>
      <c r="M279" s="44"/>
      <c r="N279" s="238"/>
      <c r="O279" s="239"/>
      <c r="P279" s="91"/>
      <c r="Q279" s="91"/>
      <c r="R279" s="91"/>
      <c r="S279" s="91"/>
      <c r="T279" s="91"/>
      <c r="U279" s="91"/>
      <c r="V279" s="91"/>
      <c r="W279" s="91"/>
      <c r="X279" s="92"/>
      <c r="Y279" s="38"/>
      <c r="Z279" s="38"/>
      <c r="AA279" s="38"/>
      <c r="AB279" s="38"/>
      <c r="AC279" s="38"/>
      <c r="AD279" s="38"/>
      <c r="AE279" s="38"/>
      <c r="AT279" s="17" t="s">
        <v>153</v>
      </c>
      <c r="AU279" s="17" t="s">
        <v>87</v>
      </c>
    </row>
    <row r="280" s="13" customFormat="1">
      <c r="A280" s="13"/>
      <c r="B280" s="242"/>
      <c r="C280" s="243"/>
      <c r="D280" s="235" t="s">
        <v>157</v>
      </c>
      <c r="E280" s="244" t="s">
        <v>1</v>
      </c>
      <c r="F280" s="245" t="s">
        <v>930</v>
      </c>
      <c r="G280" s="243"/>
      <c r="H280" s="246">
        <v>2</v>
      </c>
      <c r="I280" s="247"/>
      <c r="J280" s="247"/>
      <c r="K280" s="243"/>
      <c r="L280" s="243"/>
      <c r="M280" s="248"/>
      <c r="N280" s="249"/>
      <c r="O280" s="250"/>
      <c r="P280" s="250"/>
      <c r="Q280" s="250"/>
      <c r="R280" s="250"/>
      <c r="S280" s="250"/>
      <c r="T280" s="250"/>
      <c r="U280" s="250"/>
      <c r="V280" s="250"/>
      <c r="W280" s="250"/>
      <c r="X280" s="251"/>
      <c r="Y280" s="13"/>
      <c r="Z280" s="13"/>
      <c r="AA280" s="13"/>
      <c r="AB280" s="13"/>
      <c r="AC280" s="13"/>
      <c r="AD280" s="13"/>
      <c r="AE280" s="13"/>
      <c r="AT280" s="252" t="s">
        <v>157</v>
      </c>
      <c r="AU280" s="252" t="s">
        <v>87</v>
      </c>
      <c r="AV280" s="13" t="s">
        <v>87</v>
      </c>
      <c r="AW280" s="13" t="s">
        <v>5</v>
      </c>
      <c r="AX280" s="13" t="s">
        <v>77</v>
      </c>
      <c r="AY280" s="252" t="s">
        <v>144</v>
      </c>
    </row>
    <row r="281" s="14" customFormat="1">
      <c r="A281" s="14"/>
      <c r="B281" s="253"/>
      <c r="C281" s="254"/>
      <c r="D281" s="235" t="s">
        <v>157</v>
      </c>
      <c r="E281" s="255" t="s">
        <v>1</v>
      </c>
      <c r="F281" s="256" t="s">
        <v>159</v>
      </c>
      <c r="G281" s="254"/>
      <c r="H281" s="257">
        <v>2</v>
      </c>
      <c r="I281" s="258"/>
      <c r="J281" s="258"/>
      <c r="K281" s="254"/>
      <c r="L281" s="254"/>
      <c r="M281" s="259"/>
      <c r="N281" s="260"/>
      <c r="O281" s="261"/>
      <c r="P281" s="261"/>
      <c r="Q281" s="261"/>
      <c r="R281" s="261"/>
      <c r="S281" s="261"/>
      <c r="T281" s="261"/>
      <c r="U281" s="261"/>
      <c r="V281" s="261"/>
      <c r="W281" s="261"/>
      <c r="X281" s="262"/>
      <c r="Y281" s="14"/>
      <c r="Z281" s="14"/>
      <c r="AA281" s="14"/>
      <c r="AB281" s="14"/>
      <c r="AC281" s="14"/>
      <c r="AD281" s="14"/>
      <c r="AE281" s="14"/>
      <c r="AT281" s="263" t="s">
        <v>157</v>
      </c>
      <c r="AU281" s="263" t="s">
        <v>87</v>
      </c>
      <c r="AV281" s="14" t="s">
        <v>151</v>
      </c>
      <c r="AW281" s="14" t="s">
        <v>5</v>
      </c>
      <c r="AX281" s="14" t="s">
        <v>85</v>
      </c>
      <c r="AY281" s="263" t="s">
        <v>144</v>
      </c>
    </row>
    <row r="282" s="2" customFormat="1" ht="16.5" customHeight="1">
      <c r="A282" s="38"/>
      <c r="B282" s="39"/>
      <c r="C282" s="276" t="s">
        <v>369</v>
      </c>
      <c r="D282" s="276" t="s">
        <v>343</v>
      </c>
      <c r="E282" s="277" t="s">
        <v>936</v>
      </c>
      <c r="F282" s="278" t="s">
        <v>937</v>
      </c>
      <c r="G282" s="279" t="s">
        <v>492</v>
      </c>
      <c r="H282" s="280">
        <v>2</v>
      </c>
      <c r="I282" s="281"/>
      <c r="J282" s="282"/>
      <c r="K282" s="283">
        <f>ROUND(P282*H282,2)</f>
        <v>0</v>
      </c>
      <c r="L282" s="278" t="s">
        <v>1</v>
      </c>
      <c r="M282" s="284"/>
      <c r="N282" s="285" t="s">
        <v>1</v>
      </c>
      <c r="O282" s="229" t="s">
        <v>40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91"/>
      <c r="T282" s="231">
        <f>S282*H282</f>
        <v>0</v>
      </c>
      <c r="U282" s="231">
        <v>0.014590000000000001</v>
      </c>
      <c r="V282" s="231">
        <f>U282*H282</f>
        <v>0.029180000000000001</v>
      </c>
      <c r="W282" s="231">
        <v>0</v>
      </c>
      <c r="X282" s="232">
        <f>W282*H282</f>
        <v>0</v>
      </c>
      <c r="Y282" s="38"/>
      <c r="Z282" s="38"/>
      <c r="AA282" s="38"/>
      <c r="AB282" s="38"/>
      <c r="AC282" s="38"/>
      <c r="AD282" s="38"/>
      <c r="AE282" s="38"/>
      <c r="AR282" s="233" t="s">
        <v>199</v>
      </c>
      <c r="AT282" s="233" t="s">
        <v>343</v>
      </c>
      <c r="AU282" s="233" t="s">
        <v>87</v>
      </c>
      <c r="AY282" s="17" t="s">
        <v>144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7" t="s">
        <v>85</v>
      </c>
      <c r="BK282" s="234">
        <f>ROUND(P282*H282,2)</f>
        <v>0</v>
      </c>
      <c r="BL282" s="17" t="s">
        <v>151</v>
      </c>
      <c r="BM282" s="233" t="s">
        <v>1095</v>
      </c>
    </row>
    <row r="283" s="2" customFormat="1">
      <c r="A283" s="38"/>
      <c r="B283" s="39"/>
      <c r="C283" s="40"/>
      <c r="D283" s="235" t="s">
        <v>153</v>
      </c>
      <c r="E283" s="40"/>
      <c r="F283" s="236" t="s">
        <v>937</v>
      </c>
      <c r="G283" s="40"/>
      <c r="H283" s="40"/>
      <c r="I283" s="237"/>
      <c r="J283" s="237"/>
      <c r="K283" s="40"/>
      <c r="L283" s="40"/>
      <c r="M283" s="44"/>
      <c r="N283" s="238"/>
      <c r="O283" s="239"/>
      <c r="P283" s="91"/>
      <c r="Q283" s="91"/>
      <c r="R283" s="91"/>
      <c r="S283" s="91"/>
      <c r="T283" s="91"/>
      <c r="U283" s="91"/>
      <c r="V283" s="91"/>
      <c r="W283" s="91"/>
      <c r="X283" s="92"/>
      <c r="Y283" s="38"/>
      <c r="Z283" s="38"/>
      <c r="AA283" s="38"/>
      <c r="AB283" s="38"/>
      <c r="AC283" s="38"/>
      <c r="AD283" s="38"/>
      <c r="AE283" s="38"/>
      <c r="AT283" s="17" t="s">
        <v>153</v>
      </c>
      <c r="AU283" s="17" t="s">
        <v>87</v>
      </c>
    </row>
    <row r="284" s="2" customFormat="1">
      <c r="A284" s="38"/>
      <c r="B284" s="39"/>
      <c r="C284" s="40"/>
      <c r="D284" s="235" t="s">
        <v>500</v>
      </c>
      <c r="E284" s="40"/>
      <c r="F284" s="264" t="s">
        <v>939</v>
      </c>
      <c r="G284" s="40"/>
      <c r="H284" s="40"/>
      <c r="I284" s="237"/>
      <c r="J284" s="237"/>
      <c r="K284" s="40"/>
      <c r="L284" s="40"/>
      <c r="M284" s="44"/>
      <c r="N284" s="238"/>
      <c r="O284" s="239"/>
      <c r="P284" s="91"/>
      <c r="Q284" s="91"/>
      <c r="R284" s="91"/>
      <c r="S284" s="91"/>
      <c r="T284" s="91"/>
      <c r="U284" s="91"/>
      <c r="V284" s="91"/>
      <c r="W284" s="91"/>
      <c r="X284" s="92"/>
      <c r="Y284" s="38"/>
      <c r="Z284" s="38"/>
      <c r="AA284" s="38"/>
      <c r="AB284" s="38"/>
      <c r="AC284" s="38"/>
      <c r="AD284" s="38"/>
      <c r="AE284" s="38"/>
      <c r="AT284" s="17" t="s">
        <v>500</v>
      </c>
      <c r="AU284" s="17" t="s">
        <v>87</v>
      </c>
    </row>
    <row r="285" s="13" customFormat="1">
      <c r="A285" s="13"/>
      <c r="B285" s="242"/>
      <c r="C285" s="243"/>
      <c r="D285" s="235" t="s">
        <v>157</v>
      </c>
      <c r="E285" s="244" t="s">
        <v>1</v>
      </c>
      <c r="F285" s="245" t="s">
        <v>930</v>
      </c>
      <c r="G285" s="243"/>
      <c r="H285" s="246">
        <v>2</v>
      </c>
      <c r="I285" s="247"/>
      <c r="J285" s="247"/>
      <c r="K285" s="243"/>
      <c r="L285" s="243"/>
      <c r="M285" s="248"/>
      <c r="N285" s="249"/>
      <c r="O285" s="250"/>
      <c r="P285" s="250"/>
      <c r="Q285" s="250"/>
      <c r="R285" s="250"/>
      <c r="S285" s="250"/>
      <c r="T285" s="250"/>
      <c r="U285" s="250"/>
      <c r="V285" s="250"/>
      <c r="W285" s="250"/>
      <c r="X285" s="251"/>
      <c r="Y285" s="13"/>
      <c r="Z285" s="13"/>
      <c r="AA285" s="13"/>
      <c r="AB285" s="13"/>
      <c r="AC285" s="13"/>
      <c r="AD285" s="13"/>
      <c r="AE285" s="13"/>
      <c r="AT285" s="252" t="s">
        <v>157</v>
      </c>
      <c r="AU285" s="252" t="s">
        <v>87</v>
      </c>
      <c r="AV285" s="13" t="s">
        <v>87</v>
      </c>
      <c r="AW285" s="13" t="s">
        <v>5</v>
      </c>
      <c r="AX285" s="13" t="s">
        <v>77</v>
      </c>
      <c r="AY285" s="252" t="s">
        <v>144</v>
      </c>
    </row>
    <row r="286" s="14" customFormat="1">
      <c r="A286" s="14"/>
      <c r="B286" s="253"/>
      <c r="C286" s="254"/>
      <c r="D286" s="235" t="s">
        <v>157</v>
      </c>
      <c r="E286" s="255" t="s">
        <v>1</v>
      </c>
      <c r="F286" s="256" t="s">
        <v>159</v>
      </c>
      <c r="G286" s="254"/>
      <c r="H286" s="257">
        <v>2</v>
      </c>
      <c r="I286" s="258"/>
      <c r="J286" s="258"/>
      <c r="K286" s="254"/>
      <c r="L286" s="254"/>
      <c r="M286" s="259"/>
      <c r="N286" s="260"/>
      <c r="O286" s="261"/>
      <c r="P286" s="261"/>
      <c r="Q286" s="261"/>
      <c r="R286" s="261"/>
      <c r="S286" s="261"/>
      <c r="T286" s="261"/>
      <c r="U286" s="261"/>
      <c r="V286" s="261"/>
      <c r="W286" s="261"/>
      <c r="X286" s="262"/>
      <c r="Y286" s="14"/>
      <c r="Z286" s="14"/>
      <c r="AA286" s="14"/>
      <c r="AB286" s="14"/>
      <c r="AC286" s="14"/>
      <c r="AD286" s="14"/>
      <c r="AE286" s="14"/>
      <c r="AT286" s="263" t="s">
        <v>157</v>
      </c>
      <c r="AU286" s="263" t="s">
        <v>87</v>
      </c>
      <c r="AV286" s="14" t="s">
        <v>151</v>
      </c>
      <c r="AW286" s="14" t="s">
        <v>5</v>
      </c>
      <c r="AX286" s="14" t="s">
        <v>85</v>
      </c>
      <c r="AY286" s="263" t="s">
        <v>144</v>
      </c>
    </row>
    <row r="287" s="2" customFormat="1" ht="16.5" customHeight="1">
      <c r="A287" s="38"/>
      <c r="B287" s="39"/>
      <c r="C287" s="276" t="s">
        <v>375</v>
      </c>
      <c r="D287" s="276" t="s">
        <v>343</v>
      </c>
      <c r="E287" s="277" t="s">
        <v>940</v>
      </c>
      <c r="F287" s="278" t="s">
        <v>941</v>
      </c>
      <c r="G287" s="279" t="s">
        <v>149</v>
      </c>
      <c r="H287" s="280">
        <v>4</v>
      </c>
      <c r="I287" s="281"/>
      <c r="J287" s="282"/>
      <c r="K287" s="283">
        <f>ROUND(P287*H287,2)</f>
        <v>0</v>
      </c>
      <c r="L287" s="278" t="s">
        <v>1</v>
      </c>
      <c r="M287" s="284"/>
      <c r="N287" s="285" t="s">
        <v>1</v>
      </c>
      <c r="O287" s="229" t="s">
        <v>40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91"/>
      <c r="T287" s="231">
        <f>S287*H287</f>
        <v>0</v>
      </c>
      <c r="U287" s="231">
        <v>0.015990000000000001</v>
      </c>
      <c r="V287" s="231">
        <f>U287*H287</f>
        <v>0.063960000000000003</v>
      </c>
      <c r="W287" s="231">
        <v>0</v>
      </c>
      <c r="X287" s="232">
        <f>W287*H287</f>
        <v>0</v>
      </c>
      <c r="Y287" s="38"/>
      <c r="Z287" s="38"/>
      <c r="AA287" s="38"/>
      <c r="AB287" s="38"/>
      <c r="AC287" s="38"/>
      <c r="AD287" s="38"/>
      <c r="AE287" s="38"/>
      <c r="AR287" s="233" t="s">
        <v>199</v>
      </c>
      <c r="AT287" s="233" t="s">
        <v>343</v>
      </c>
      <c r="AU287" s="233" t="s">
        <v>87</v>
      </c>
      <c r="AY287" s="17" t="s">
        <v>144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7" t="s">
        <v>85</v>
      </c>
      <c r="BK287" s="234">
        <f>ROUND(P287*H287,2)</f>
        <v>0</v>
      </c>
      <c r="BL287" s="17" t="s">
        <v>151</v>
      </c>
      <c r="BM287" s="233" t="s">
        <v>1096</v>
      </c>
    </row>
    <row r="288" s="2" customFormat="1">
      <c r="A288" s="38"/>
      <c r="B288" s="39"/>
      <c r="C288" s="40"/>
      <c r="D288" s="235" t="s">
        <v>153</v>
      </c>
      <c r="E288" s="40"/>
      <c r="F288" s="236" t="s">
        <v>941</v>
      </c>
      <c r="G288" s="40"/>
      <c r="H288" s="40"/>
      <c r="I288" s="237"/>
      <c r="J288" s="237"/>
      <c r="K288" s="40"/>
      <c r="L288" s="40"/>
      <c r="M288" s="44"/>
      <c r="N288" s="238"/>
      <c r="O288" s="239"/>
      <c r="P288" s="91"/>
      <c r="Q288" s="91"/>
      <c r="R288" s="91"/>
      <c r="S288" s="91"/>
      <c r="T288" s="91"/>
      <c r="U288" s="91"/>
      <c r="V288" s="91"/>
      <c r="W288" s="91"/>
      <c r="X288" s="92"/>
      <c r="Y288" s="38"/>
      <c r="Z288" s="38"/>
      <c r="AA288" s="38"/>
      <c r="AB288" s="38"/>
      <c r="AC288" s="38"/>
      <c r="AD288" s="38"/>
      <c r="AE288" s="38"/>
      <c r="AT288" s="17" t="s">
        <v>153</v>
      </c>
      <c r="AU288" s="17" t="s">
        <v>87</v>
      </c>
    </row>
    <row r="289" s="13" customFormat="1">
      <c r="A289" s="13"/>
      <c r="B289" s="242"/>
      <c r="C289" s="243"/>
      <c r="D289" s="235" t="s">
        <v>157</v>
      </c>
      <c r="E289" s="244" t="s">
        <v>1</v>
      </c>
      <c r="F289" s="245" t="s">
        <v>1097</v>
      </c>
      <c r="G289" s="243"/>
      <c r="H289" s="246">
        <v>4</v>
      </c>
      <c r="I289" s="247"/>
      <c r="J289" s="247"/>
      <c r="K289" s="243"/>
      <c r="L289" s="243"/>
      <c r="M289" s="248"/>
      <c r="N289" s="249"/>
      <c r="O289" s="250"/>
      <c r="P289" s="250"/>
      <c r="Q289" s="250"/>
      <c r="R289" s="250"/>
      <c r="S289" s="250"/>
      <c r="T289" s="250"/>
      <c r="U289" s="250"/>
      <c r="V289" s="250"/>
      <c r="W289" s="250"/>
      <c r="X289" s="251"/>
      <c r="Y289" s="13"/>
      <c r="Z289" s="13"/>
      <c r="AA289" s="13"/>
      <c r="AB289" s="13"/>
      <c r="AC289" s="13"/>
      <c r="AD289" s="13"/>
      <c r="AE289" s="13"/>
      <c r="AT289" s="252" t="s">
        <v>157</v>
      </c>
      <c r="AU289" s="252" t="s">
        <v>87</v>
      </c>
      <c r="AV289" s="13" t="s">
        <v>87</v>
      </c>
      <c r="AW289" s="13" t="s">
        <v>5</v>
      </c>
      <c r="AX289" s="13" t="s">
        <v>77</v>
      </c>
      <c r="AY289" s="252" t="s">
        <v>144</v>
      </c>
    </row>
    <row r="290" s="14" customFormat="1">
      <c r="A290" s="14"/>
      <c r="B290" s="253"/>
      <c r="C290" s="254"/>
      <c r="D290" s="235" t="s">
        <v>157</v>
      </c>
      <c r="E290" s="255" t="s">
        <v>1</v>
      </c>
      <c r="F290" s="256" t="s">
        <v>159</v>
      </c>
      <c r="G290" s="254"/>
      <c r="H290" s="257">
        <v>4</v>
      </c>
      <c r="I290" s="258"/>
      <c r="J290" s="258"/>
      <c r="K290" s="254"/>
      <c r="L290" s="254"/>
      <c r="M290" s="259"/>
      <c r="N290" s="260"/>
      <c r="O290" s="261"/>
      <c r="P290" s="261"/>
      <c r="Q290" s="261"/>
      <c r="R290" s="261"/>
      <c r="S290" s="261"/>
      <c r="T290" s="261"/>
      <c r="U290" s="261"/>
      <c r="V290" s="261"/>
      <c r="W290" s="261"/>
      <c r="X290" s="262"/>
      <c r="Y290" s="14"/>
      <c r="Z290" s="14"/>
      <c r="AA290" s="14"/>
      <c r="AB290" s="14"/>
      <c r="AC290" s="14"/>
      <c r="AD290" s="14"/>
      <c r="AE290" s="14"/>
      <c r="AT290" s="263" t="s">
        <v>157</v>
      </c>
      <c r="AU290" s="263" t="s">
        <v>87</v>
      </c>
      <c r="AV290" s="14" t="s">
        <v>151</v>
      </c>
      <c r="AW290" s="14" t="s">
        <v>5</v>
      </c>
      <c r="AX290" s="14" t="s">
        <v>85</v>
      </c>
      <c r="AY290" s="263" t="s">
        <v>144</v>
      </c>
    </row>
    <row r="291" s="2" customFormat="1" ht="16.5" customHeight="1">
      <c r="A291" s="38"/>
      <c r="B291" s="39"/>
      <c r="C291" s="276" t="s">
        <v>382</v>
      </c>
      <c r="D291" s="276" t="s">
        <v>343</v>
      </c>
      <c r="E291" s="277" t="s">
        <v>946</v>
      </c>
      <c r="F291" s="278" t="s">
        <v>949</v>
      </c>
      <c r="G291" s="279" t="s">
        <v>492</v>
      </c>
      <c r="H291" s="280">
        <v>6</v>
      </c>
      <c r="I291" s="281"/>
      <c r="J291" s="282"/>
      <c r="K291" s="283">
        <f>ROUND(P291*H291,2)</f>
        <v>0</v>
      </c>
      <c r="L291" s="278" t="s">
        <v>1</v>
      </c>
      <c r="M291" s="284"/>
      <c r="N291" s="285" t="s">
        <v>1</v>
      </c>
      <c r="O291" s="229" t="s">
        <v>40</v>
      </c>
      <c r="P291" s="230">
        <f>I291+J291</f>
        <v>0</v>
      </c>
      <c r="Q291" s="230">
        <f>ROUND(I291*H291,2)</f>
        <v>0</v>
      </c>
      <c r="R291" s="230">
        <f>ROUND(J291*H291,2)</f>
        <v>0</v>
      </c>
      <c r="S291" s="91"/>
      <c r="T291" s="231">
        <f>S291*H291</f>
        <v>0</v>
      </c>
      <c r="U291" s="231">
        <v>0.0015200000000000001</v>
      </c>
      <c r="V291" s="231">
        <f>U291*H291</f>
        <v>0.0091199999999999996</v>
      </c>
      <c r="W291" s="231">
        <v>0</v>
      </c>
      <c r="X291" s="232">
        <f>W291*H291</f>
        <v>0</v>
      </c>
      <c r="Y291" s="38"/>
      <c r="Z291" s="38"/>
      <c r="AA291" s="38"/>
      <c r="AB291" s="38"/>
      <c r="AC291" s="38"/>
      <c r="AD291" s="38"/>
      <c r="AE291" s="38"/>
      <c r="AR291" s="233" t="s">
        <v>199</v>
      </c>
      <c r="AT291" s="233" t="s">
        <v>343</v>
      </c>
      <c r="AU291" s="233" t="s">
        <v>87</v>
      </c>
      <c r="AY291" s="17" t="s">
        <v>144</v>
      </c>
      <c r="BE291" s="234">
        <f>IF(O291="základní",K291,0)</f>
        <v>0</v>
      </c>
      <c r="BF291" s="234">
        <f>IF(O291="snížená",K291,0)</f>
        <v>0</v>
      </c>
      <c r="BG291" s="234">
        <f>IF(O291="zákl. přenesená",K291,0)</f>
        <v>0</v>
      </c>
      <c r="BH291" s="234">
        <f>IF(O291="sníž. přenesená",K291,0)</f>
        <v>0</v>
      </c>
      <c r="BI291" s="234">
        <f>IF(O291="nulová",K291,0)</f>
        <v>0</v>
      </c>
      <c r="BJ291" s="17" t="s">
        <v>85</v>
      </c>
      <c r="BK291" s="234">
        <f>ROUND(P291*H291,2)</f>
        <v>0</v>
      </c>
      <c r="BL291" s="17" t="s">
        <v>151</v>
      </c>
      <c r="BM291" s="233" t="s">
        <v>1098</v>
      </c>
    </row>
    <row r="292" s="2" customFormat="1">
      <c r="A292" s="38"/>
      <c r="B292" s="39"/>
      <c r="C292" s="40"/>
      <c r="D292" s="235" t="s">
        <v>153</v>
      </c>
      <c r="E292" s="40"/>
      <c r="F292" s="236" t="s">
        <v>949</v>
      </c>
      <c r="G292" s="40"/>
      <c r="H292" s="40"/>
      <c r="I292" s="237"/>
      <c r="J292" s="237"/>
      <c r="K292" s="40"/>
      <c r="L292" s="40"/>
      <c r="M292" s="44"/>
      <c r="N292" s="238"/>
      <c r="O292" s="239"/>
      <c r="P292" s="91"/>
      <c r="Q292" s="91"/>
      <c r="R292" s="91"/>
      <c r="S292" s="91"/>
      <c r="T292" s="91"/>
      <c r="U292" s="91"/>
      <c r="V292" s="91"/>
      <c r="W292" s="91"/>
      <c r="X292" s="92"/>
      <c r="Y292" s="38"/>
      <c r="Z292" s="38"/>
      <c r="AA292" s="38"/>
      <c r="AB292" s="38"/>
      <c r="AC292" s="38"/>
      <c r="AD292" s="38"/>
      <c r="AE292" s="38"/>
      <c r="AT292" s="17" t="s">
        <v>153</v>
      </c>
      <c r="AU292" s="17" t="s">
        <v>87</v>
      </c>
    </row>
    <row r="293" s="13" customFormat="1">
      <c r="A293" s="13"/>
      <c r="B293" s="242"/>
      <c r="C293" s="243"/>
      <c r="D293" s="235" t="s">
        <v>157</v>
      </c>
      <c r="E293" s="244" t="s">
        <v>1</v>
      </c>
      <c r="F293" s="245" t="s">
        <v>950</v>
      </c>
      <c r="G293" s="243"/>
      <c r="H293" s="246">
        <v>6</v>
      </c>
      <c r="I293" s="247"/>
      <c r="J293" s="247"/>
      <c r="K293" s="243"/>
      <c r="L293" s="243"/>
      <c r="M293" s="248"/>
      <c r="N293" s="249"/>
      <c r="O293" s="250"/>
      <c r="P293" s="250"/>
      <c r="Q293" s="250"/>
      <c r="R293" s="250"/>
      <c r="S293" s="250"/>
      <c r="T293" s="250"/>
      <c r="U293" s="250"/>
      <c r="V293" s="250"/>
      <c r="W293" s="250"/>
      <c r="X293" s="251"/>
      <c r="Y293" s="13"/>
      <c r="Z293" s="13"/>
      <c r="AA293" s="13"/>
      <c r="AB293" s="13"/>
      <c r="AC293" s="13"/>
      <c r="AD293" s="13"/>
      <c r="AE293" s="13"/>
      <c r="AT293" s="252" t="s">
        <v>157</v>
      </c>
      <c r="AU293" s="252" t="s">
        <v>87</v>
      </c>
      <c r="AV293" s="13" t="s">
        <v>87</v>
      </c>
      <c r="AW293" s="13" t="s">
        <v>5</v>
      </c>
      <c r="AX293" s="13" t="s">
        <v>77</v>
      </c>
      <c r="AY293" s="252" t="s">
        <v>144</v>
      </c>
    </row>
    <row r="294" s="14" customFormat="1">
      <c r="A294" s="14"/>
      <c r="B294" s="253"/>
      <c r="C294" s="254"/>
      <c r="D294" s="235" t="s">
        <v>157</v>
      </c>
      <c r="E294" s="255" t="s">
        <v>1</v>
      </c>
      <c r="F294" s="256" t="s">
        <v>159</v>
      </c>
      <c r="G294" s="254"/>
      <c r="H294" s="257">
        <v>6</v>
      </c>
      <c r="I294" s="258"/>
      <c r="J294" s="258"/>
      <c r="K294" s="254"/>
      <c r="L294" s="254"/>
      <c r="M294" s="259"/>
      <c r="N294" s="260"/>
      <c r="O294" s="261"/>
      <c r="P294" s="261"/>
      <c r="Q294" s="261"/>
      <c r="R294" s="261"/>
      <c r="S294" s="261"/>
      <c r="T294" s="261"/>
      <c r="U294" s="261"/>
      <c r="V294" s="261"/>
      <c r="W294" s="261"/>
      <c r="X294" s="262"/>
      <c r="Y294" s="14"/>
      <c r="Z294" s="14"/>
      <c r="AA294" s="14"/>
      <c r="AB294" s="14"/>
      <c r="AC294" s="14"/>
      <c r="AD294" s="14"/>
      <c r="AE294" s="14"/>
      <c r="AT294" s="263" t="s">
        <v>157</v>
      </c>
      <c r="AU294" s="263" t="s">
        <v>87</v>
      </c>
      <c r="AV294" s="14" t="s">
        <v>151</v>
      </c>
      <c r="AW294" s="14" t="s">
        <v>5</v>
      </c>
      <c r="AX294" s="14" t="s">
        <v>85</v>
      </c>
      <c r="AY294" s="263" t="s">
        <v>144</v>
      </c>
    </row>
    <row r="295" s="2" customFormat="1" ht="16.5" customHeight="1">
      <c r="A295" s="38"/>
      <c r="B295" s="39"/>
      <c r="C295" s="276" t="s">
        <v>388</v>
      </c>
      <c r="D295" s="276" t="s">
        <v>343</v>
      </c>
      <c r="E295" s="277" t="s">
        <v>1099</v>
      </c>
      <c r="F295" s="278" t="s">
        <v>1100</v>
      </c>
      <c r="G295" s="279" t="s">
        <v>149</v>
      </c>
      <c r="H295" s="280">
        <v>1</v>
      </c>
      <c r="I295" s="281"/>
      <c r="J295" s="282"/>
      <c r="K295" s="283">
        <f>ROUND(P295*H295,2)</f>
        <v>0</v>
      </c>
      <c r="L295" s="278" t="s">
        <v>1</v>
      </c>
      <c r="M295" s="284"/>
      <c r="N295" s="285" t="s">
        <v>1</v>
      </c>
      <c r="O295" s="229" t="s">
        <v>40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91"/>
      <c r="T295" s="231">
        <f>S295*H295</f>
        <v>0</v>
      </c>
      <c r="U295" s="231">
        <v>0.081900000000000001</v>
      </c>
      <c r="V295" s="231">
        <f>U295*H295</f>
        <v>0.081900000000000001</v>
      </c>
      <c r="W295" s="231">
        <v>0</v>
      </c>
      <c r="X295" s="232">
        <f>W295*H295</f>
        <v>0</v>
      </c>
      <c r="Y295" s="38"/>
      <c r="Z295" s="38"/>
      <c r="AA295" s="38"/>
      <c r="AB295" s="38"/>
      <c r="AC295" s="38"/>
      <c r="AD295" s="38"/>
      <c r="AE295" s="38"/>
      <c r="AR295" s="233" t="s">
        <v>199</v>
      </c>
      <c r="AT295" s="233" t="s">
        <v>343</v>
      </c>
      <c r="AU295" s="233" t="s">
        <v>87</v>
      </c>
      <c r="AY295" s="17" t="s">
        <v>144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7" t="s">
        <v>85</v>
      </c>
      <c r="BK295" s="234">
        <f>ROUND(P295*H295,2)</f>
        <v>0</v>
      </c>
      <c r="BL295" s="17" t="s">
        <v>151</v>
      </c>
      <c r="BM295" s="233" t="s">
        <v>1101</v>
      </c>
    </row>
    <row r="296" s="2" customFormat="1">
      <c r="A296" s="38"/>
      <c r="B296" s="39"/>
      <c r="C296" s="40"/>
      <c r="D296" s="235" t="s">
        <v>153</v>
      </c>
      <c r="E296" s="40"/>
      <c r="F296" s="236" t="s">
        <v>1100</v>
      </c>
      <c r="G296" s="40"/>
      <c r="H296" s="40"/>
      <c r="I296" s="237"/>
      <c r="J296" s="237"/>
      <c r="K296" s="40"/>
      <c r="L296" s="40"/>
      <c r="M296" s="44"/>
      <c r="N296" s="238"/>
      <c r="O296" s="239"/>
      <c r="P296" s="91"/>
      <c r="Q296" s="91"/>
      <c r="R296" s="91"/>
      <c r="S296" s="91"/>
      <c r="T296" s="91"/>
      <c r="U296" s="91"/>
      <c r="V296" s="91"/>
      <c r="W296" s="91"/>
      <c r="X296" s="92"/>
      <c r="Y296" s="38"/>
      <c r="Z296" s="38"/>
      <c r="AA296" s="38"/>
      <c r="AB296" s="38"/>
      <c r="AC296" s="38"/>
      <c r="AD296" s="38"/>
      <c r="AE296" s="38"/>
      <c r="AT296" s="17" t="s">
        <v>153</v>
      </c>
      <c r="AU296" s="17" t="s">
        <v>87</v>
      </c>
    </row>
    <row r="297" s="2" customFormat="1">
      <c r="A297" s="38"/>
      <c r="B297" s="39"/>
      <c r="C297" s="40"/>
      <c r="D297" s="235" t="s">
        <v>500</v>
      </c>
      <c r="E297" s="40"/>
      <c r="F297" s="264" t="s">
        <v>1102</v>
      </c>
      <c r="G297" s="40"/>
      <c r="H297" s="40"/>
      <c r="I297" s="237"/>
      <c r="J297" s="237"/>
      <c r="K297" s="40"/>
      <c r="L297" s="40"/>
      <c r="M297" s="44"/>
      <c r="N297" s="238"/>
      <c r="O297" s="239"/>
      <c r="P297" s="91"/>
      <c r="Q297" s="91"/>
      <c r="R297" s="91"/>
      <c r="S297" s="91"/>
      <c r="T297" s="91"/>
      <c r="U297" s="91"/>
      <c r="V297" s="91"/>
      <c r="W297" s="91"/>
      <c r="X297" s="92"/>
      <c r="Y297" s="38"/>
      <c r="Z297" s="38"/>
      <c r="AA297" s="38"/>
      <c r="AB297" s="38"/>
      <c r="AC297" s="38"/>
      <c r="AD297" s="38"/>
      <c r="AE297" s="38"/>
      <c r="AT297" s="17" t="s">
        <v>500</v>
      </c>
      <c r="AU297" s="17" t="s">
        <v>87</v>
      </c>
    </row>
    <row r="298" s="13" customFormat="1">
      <c r="A298" s="13"/>
      <c r="B298" s="242"/>
      <c r="C298" s="243"/>
      <c r="D298" s="235" t="s">
        <v>157</v>
      </c>
      <c r="E298" s="244" t="s">
        <v>1</v>
      </c>
      <c r="F298" s="245" t="s">
        <v>777</v>
      </c>
      <c r="G298" s="243"/>
      <c r="H298" s="246">
        <v>1</v>
      </c>
      <c r="I298" s="247"/>
      <c r="J298" s="247"/>
      <c r="K298" s="243"/>
      <c r="L298" s="243"/>
      <c r="M298" s="248"/>
      <c r="N298" s="249"/>
      <c r="O298" s="250"/>
      <c r="P298" s="250"/>
      <c r="Q298" s="250"/>
      <c r="R298" s="250"/>
      <c r="S298" s="250"/>
      <c r="T298" s="250"/>
      <c r="U298" s="250"/>
      <c r="V298" s="250"/>
      <c r="W298" s="250"/>
      <c r="X298" s="251"/>
      <c r="Y298" s="13"/>
      <c r="Z298" s="13"/>
      <c r="AA298" s="13"/>
      <c r="AB298" s="13"/>
      <c r="AC298" s="13"/>
      <c r="AD298" s="13"/>
      <c r="AE298" s="13"/>
      <c r="AT298" s="252" t="s">
        <v>157</v>
      </c>
      <c r="AU298" s="252" t="s">
        <v>87</v>
      </c>
      <c r="AV298" s="13" t="s">
        <v>87</v>
      </c>
      <c r="AW298" s="13" t="s">
        <v>5</v>
      </c>
      <c r="AX298" s="13" t="s">
        <v>77</v>
      </c>
      <c r="AY298" s="252" t="s">
        <v>144</v>
      </c>
    </row>
    <row r="299" s="14" customFormat="1">
      <c r="A299" s="14"/>
      <c r="B299" s="253"/>
      <c r="C299" s="254"/>
      <c r="D299" s="235" t="s">
        <v>157</v>
      </c>
      <c r="E299" s="255" t="s">
        <v>1</v>
      </c>
      <c r="F299" s="256" t="s">
        <v>159</v>
      </c>
      <c r="G299" s="254"/>
      <c r="H299" s="257">
        <v>1</v>
      </c>
      <c r="I299" s="258"/>
      <c r="J299" s="258"/>
      <c r="K299" s="254"/>
      <c r="L299" s="254"/>
      <c r="M299" s="259"/>
      <c r="N299" s="260"/>
      <c r="O299" s="261"/>
      <c r="P299" s="261"/>
      <c r="Q299" s="261"/>
      <c r="R299" s="261"/>
      <c r="S299" s="261"/>
      <c r="T299" s="261"/>
      <c r="U299" s="261"/>
      <c r="V299" s="261"/>
      <c r="W299" s="261"/>
      <c r="X299" s="262"/>
      <c r="Y299" s="14"/>
      <c r="Z299" s="14"/>
      <c r="AA299" s="14"/>
      <c r="AB299" s="14"/>
      <c r="AC299" s="14"/>
      <c r="AD299" s="14"/>
      <c r="AE299" s="14"/>
      <c r="AT299" s="263" t="s">
        <v>157</v>
      </c>
      <c r="AU299" s="263" t="s">
        <v>87</v>
      </c>
      <c r="AV299" s="14" t="s">
        <v>151</v>
      </c>
      <c r="AW299" s="14" t="s">
        <v>5</v>
      </c>
      <c r="AX299" s="14" t="s">
        <v>85</v>
      </c>
      <c r="AY299" s="263" t="s">
        <v>144</v>
      </c>
    </row>
    <row r="300" s="2" customFormat="1" ht="16.5" customHeight="1">
      <c r="A300" s="38"/>
      <c r="B300" s="39"/>
      <c r="C300" s="276" t="s">
        <v>394</v>
      </c>
      <c r="D300" s="276" t="s">
        <v>343</v>
      </c>
      <c r="E300" s="277" t="s">
        <v>931</v>
      </c>
      <c r="F300" s="278" t="s">
        <v>932</v>
      </c>
      <c r="G300" s="279" t="s">
        <v>149</v>
      </c>
      <c r="H300" s="280">
        <v>1</v>
      </c>
      <c r="I300" s="281"/>
      <c r="J300" s="282"/>
      <c r="K300" s="283">
        <f>ROUND(P300*H300,2)</f>
        <v>0</v>
      </c>
      <c r="L300" s="278" t="s">
        <v>1</v>
      </c>
      <c r="M300" s="284"/>
      <c r="N300" s="285" t="s">
        <v>1</v>
      </c>
      <c r="O300" s="229" t="s">
        <v>40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91"/>
      <c r="T300" s="231">
        <f>S300*H300</f>
        <v>0</v>
      </c>
      <c r="U300" s="231">
        <v>0.084099999999999994</v>
      </c>
      <c r="V300" s="231">
        <f>U300*H300</f>
        <v>0.084099999999999994</v>
      </c>
      <c r="W300" s="231">
        <v>0</v>
      </c>
      <c r="X300" s="232">
        <f>W300*H300</f>
        <v>0</v>
      </c>
      <c r="Y300" s="38"/>
      <c r="Z300" s="38"/>
      <c r="AA300" s="38"/>
      <c r="AB300" s="38"/>
      <c r="AC300" s="38"/>
      <c r="AD300" s="38"/>
      <c r="AE300" s="38"/>
      <c r="AR300" s="233" t="s">
        <v>199</v>
      </c>
      <c r="AT300" s="233" t="s">
        <v>343</v>
      </c>
      <c r="AU300" s="233" t="s">
        <v>87</v>
      </c>
      <c r="AY300" s="17" t="s">
        <v>144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7" t="s">
        <v>85</v>
      </c>
      <c r="BK300" s="234">
        <f>ROUND(P300*H300,2)</f>
        <v>0</v>
      </c>
      <c r="BL300" s="17" t="s">
        <v>151</v>
      </c>
      <c r="BM300" s="233" t="s">
        <v>1103</v>
      </c>
    </row>
    <row r="301" s="2" customFormat="1">
      <c r="A301" s="38"/>
      <c r="B301" s="39"/>
      <c r="C301" s="40"/>
      <c r="D301" s="235" t="s">
        <v>153</v>
      </c>
      <c r="E301" s="40"/>
      <c r="F301" s="236" t="s">
        <v>934</v>
      </c>
      <c r="G301" s="40"/>
      <c r="H301" s="40"/>
      <c r="I301" s="237"/>
      <c r="J301" s="237"/>
      <c r="K301" s="40"/>
      <c r="L301" s="40"/>
      <c r="M301" s="44"/>
      <c r="N301" s="238"/>
      <c r="O301" s="239"/>
      <c r="P301" s="91"/>
      <c r="Q301" s="91"/>
      <c r="R301" s="91"/>
      <c r="S301" s="91"/>
      <c r="T301" s="91"/>
      <c r="U301" s="91"/>
      <c r="V301" s="91"/>
      <c r="W301" s="91"/>
      <c r="X301" s="92"/>
      <c r="Y301" s="38"/>
      <c r="Z301" s="38"/>
      <c r="AA301" s="38"/>
      <c r="AB301" s="38"/>
      <c r="AC301" s="38"/>
      <c r="AD301" s="38"/>
      <c r="AE301" s="38"/>
      <c r="AT301" s="17" t="s">
        <v>153</v>
      </c>
      <c r="AU301" s="17" t="s">
        <v>87</v>
      </c>
    </row>
    <row r="302" s="13" customFormat="1">
      <c r="A302" s="13"/>
      <c r="B302" s="242"/>
      <c r="C302" s="243"/>
      <c r="D302" s="235" t="s">
        <v>157</v>
      </c>
      <c r="E302" s="244" t="s">
        <v>1</v>
      </c>
      <c r="F302" s="245" t="s">
        <v>935</v>
      </c>
      <c r="G302" s="243"/>
      <c r="H302" s="246">
        <v>1</v>
      </c>
      <c r="I302" s="247"/>
      <c r="J302" s="247"/>
      <c r="K302" s="243"/>
      <c r="L302" s="243"/>
      <c r="M302" s="248"/>
      <c r="N302" s="249"/>
      <c r="O302" s="250"/>
      <c r="P302" s="250"/>
      <c r="Q302" s="250"/>
      <c r="R302" s="250"/>
      <c r="S302" s="250"/>
      <c r="T302" s="250"/>
      <c r="U302" s="250"/>
      <c r="V302" s="250"/>
      <c r="W302" s="250"/>
      <c r="X302" s="251"/>
      <c r="Y302" s="13"/>
      <c r="Z302" s="13"/>
      <c r="AA302" s="13"/>
      <c r="AB302" s="13"/>
      <c r="AC302" s="13"/>
      <c r="AD302" s="13"/>
      <c r="AE302" s="13"/>
      <c r="AT302" s="252" t="s">
        <v>157</v>
      </c>
      <c r="AU302" s="252" t="s">
        <v>87</v>
      </c>
      <c r="AV302" s="13" t="s">
        <v>87</v>
      </c>
      <c r="AW302" s="13" t="s">
        <v>5</v>
      </c>
      <c r="AX302" s="13" t="s">
        <v>77</v>
      </c>
      <c r="AY302" s="252" t="s">
        <v>144</v>
      </c>
    </row>
    <row r="303" s="14" customFormat="1">
      <c r="A303" s="14"/>
      <c r="B303" s="253"/>
      <c r="C303" s="254"/>
      <c r="D303" s="235" t="s">
        <v>157</v>
      </c>
      <c r="E303" s="255" t="s">
        <v>1</v>
      </c>
      <c r="F303" s="256" t="s">
        <v>159</v>
      </c>
      <c r="G303" s="254"/>
      <c r="H303" s="257">
        <v>1</v>
      </c>
      <c r="I303" s="258"/>
      <c r="J303" s="258"/>
      <c r="K303" s="254"/>
      <c r="L303" s="254"/>
      <c r="M303" s="259"/>
      <c r="N303" s="260"/>
      <c r="O303" s="261"/>
      <c r="P303" s="261"/>
      <c r="Q303" s="261"/>
      <c r="R303" s="261"/>
      <c r="S303" s="261"/>
      <c r="T303" s="261"/>
      <c r="U303" s="261"/>
      <c r="V303" s="261"/>
      <c r="W303" s="261"/>
      <c r="X303" s="262"/>
      <c r="Y303" s="14"/>
      <c r="Z303" s="14"/>
      <c r="AA303" s="14"/>
      <c r="AB303" s="14"/>
      <c r="AC303" s="14"/>
      <c r="AD303" s="14"/>
      <c r="AE303" s="14"/>
      <c r="AT303" s="263" t="s">
        <v>157</v>
      </c>
      <c r="AU303" s="263" t="s">
        <v>87</v>
      </c>
      <c r="AV303" s="14" t="s">
        <v>151</v>
      </c>
      <c r="AW303" s="14" t="s">
        <v>5</v>
      </c>
      <c r="AX303" s="14" t="s">
        <v>85</v>
      </c>
      <c r="AY303" s="263" t="s">
        <v>144</v>
      </c>
    </row>
    <row r="304" s="2" customFormat="1" ht="24.15" customHeight="1">
      <c r="A304" s="38"/>
      <c r="B304" s="39"/>
      <c r="C304" s="276" t="s">
        <v>399</v>
      </c>
      <c r="D304" s="276" t="s">
        <v>343</v>
      </c>
      <c r="E304" s="277" t="s">
        <v>389</v>
      </c>
      <c r="F304" s="278" t="s">
        <v>390</v>
      </c>
      <c r="G304" s="279" t="s">
        <v>202</v>
      </c>
      <c r="H304" s="280">
        <v>9</v>
      </c>
      <c r="I304" s="281"/>
      <c r="J304" s="282"/>
      <c r="K304" s="283">
        <f>ROUND(P304*H304,2)</f>
        <v>0</v>
      </c>
      <c r="L304" s="278" t="s">
        <v>1</v>
      </c>
      <c r="M304" s="284"/>
      <c r="N304" s="285" t="s">
        <v>1</v>
      </c>
      <c r="O304" s="229" t="s">
        <v>40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91"/>
      <c r="T304" s="231">
        <f>S304*H304</f>
        <v>0</v>
      </c>
      <c r="U304" s="231">
        <v>0.00014999999999999999</v>
      </c>
      <c r="V304" s="231">
        <f>U304*H304</f>
        <v>0.0013499999999999999</v>
      </c>
      <c r="W304" s="231">
        <v>0</v>
      </c>
      <c r="X304" s="232">
        <f>W304*H304</f>
        <v>0</v>
      </c>
      <c r="Y304" s="38"/>
      <c r="Z304" s="38"/>
      <c r="AA304" s="38"/>
      <c r="AB304" s="38"/>
      <c r="AC304" s="38"/>
      <c r="AD304" s="38"/>
      <c r="AE304" s="38"/>
      <c r="AR304" s="233" t="s">
        <v>199</v>
      </c>
      <c r="AT304" s="233" t="s">
        <v>343</v>
      </c>
      <c r="AU304" s="233" t="s">
        <v>87</v>
      </c>
      <c r="AY304" s="17" t="s">
        <v>144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7" t="s">
        <v>85</v>
      </c>
      <c r="BK304" s="234">
        <f>ROUND(P304*H304,2)</f>
        <v>0</v>
      </c>
      <c r="BL304" s="17" t="s">
        <v>151</v>
      </c>
      <c r="BM304" s="233" t="s">
        <v>1104</v>
      </c>
    </row>
    <row r="305" s="2" customFormat="1">
      <c r="A305" s="38"/>
      <c r="B305" s="39"/>
      <c r="C305" s="40"/>
      <c r="D305" s="235" t="s">
        <v>153</v>
      </c>
      <c r="E305" s="40"/>
      <c r="F305" s="236" t="s">
        <v>392</v>
      </c>
      <c r="G305" s="40"/>
      <c r="H305" s="40"/>
      <c r="I305" s="237"/>
      <c r="J305" s="237"/>
      <c r="K305" s="40"/>
      <c r="L305" s="40"/>
      <c r="M305" s="44"/>
      <c r="N305" s="238"/>
      <c r="O305" s="239"/>
      <c r="P305" s="91"/>
      <c r="Q305" s="91"/>
      <c r="R305" s="91"/>
      <c r="S305" s="91"/>
      <c r="T305" s="91"/>
      <c r="U305" s="91"/>
      <c r="V305" s="91"/>
      <c r="W305" s="91"/>
      <c r="X305" s="92"/>
      <c r="Y305" s="38"/>
      <c r="Z305" s="38"/>
      <c r="AA305" s="38"/>
      <c r="AB305" s="38"/>
      <c r="AC305" s="38"/>
      <c r="AD305" s="38"/>
      <c r="AE305" s="38"/>
      <c r="AT305" s="17" t="s">
        <v>153</v>
      </c>
      <c r="AU305" s="17" t="s">
        <v>87</v>
      </c>
    </row>
    <row r="306" s="13" customFormat="1">
      <c r="A306" s="13"/>
      <c r="B306" s="242"/>
      <c r="C306" s="243"/>
      <c r="D306" s="235" t="s">
        <v>157</v>
      </c>
      <c r="E306" s="244" t="s">
        <v>1</v>
      </c>
      <c r="F306" s="245" t="s">
        <v>1105</v>
      </c>
      <c r="G306" s="243"/>
      <c r="H306" s="246">
        <v>9</v>
      </c>
      <c r="I306" s="247"/>
      <c r="J306" s="247"/>
      <c r="K306" s="243"/>
      <c r="L306" s="243"/>
      <c r="M306" s="248"/>
      <c r="N306" s="249"/>
      <c r="O306" s="250"/>
      <c r="P306" s="250"/>
      <c r="Q306" s="250"/>
      <c r="R306" s="250"/>
      <c r="S306" s="250"/>
      <c r="T306" s="250"/>
      <c r="U306" s="250"/>
      <c r="V306" s="250"/>
      <c r="W306" s="250"/>
      <c r="X306" s="251"/>
      <c r="Y306" s="13"/>
      <c r="Z306" s="13"/>
      <c r="AA306" s="13"/>
      <c r="AB306" s="13"/>
      <c r="AC306" s="13"/>
      <c r="AD306" s="13"/>
      <c r="AE306" s="13"/>
      <c r="AT306" s="252" t="s">
        <v>157</v>
      </c>
      <c r="AU306" s="252" t="s">
        <v>87</v>
      </c>
      <c r="AV306" s="13" t="s">
        <v>87</v>
      </c>
      <c r="AW306" s="13" t="s">
        <v>5</v>
      </c>
      <c r="AX306" s="13" t="s">
        <v>77</v>
      </c>
      <c r="AY306" s="252" t="s">
        <v>144</v>
      </c>
    </row>
    <row r="307" s="14" customFormat="1">
      <c r="A307" s="14"/>
      <c r="B307" s="253"/>
      <c r="C307" s="254"/>
      <c r="D307" s="235" t="s">
        <v>157</v>
      </c>
      <c r="E307" s="255" t="s">
        <v>1</v>
      </c>
      <c r="F307" s="256" t="s">
        <v>159</v>
      </c>
      <c r="G307" s="254"/>
      <c r="H307" s="257">
        <v>9</v>
      </c>
      <c r="I307" s="258"/>
      <c r="J307" s="258"/>
      <c r="K307" s="254"/>
      <c r="L307" s="254"/>
      <c r="M307" s="259"/>
      <c r="N307" s="260"/>
      <c r="O307" s="261"/>
      <c r="P307" s="261"/>
      <c r="Q307" s="261"/>
      <c r="R307" s="261"/>
      <c r="S307" s="261"/>
      <c r="T307" s="261"/>
      <c r="U307" s="261"/>
      <c r="V307" s="261"/>
      <c r="W307" s="261"/>
      <c r="X307" s="262"/>
      <c r="Y307" s="14"/>
      <c r="Z307" s="14"/>
      <c r="AA307" s="14"/>
      <c r="AB307" s="14"/>
      <c r="AC307" s="14"/>
      <c r="AD307" s="14"/>
      <c r="AE307" s="14"/>
      <c r="AT307" s="263" t="s">
        <v>157</v>
      </c>
      <c r="AU307" s="263" t="s">
        <v>87</v>
      </c>
      <c r="AV307" s="14" t="s">
        <v>151</v>
      </c>
      <c r="AW307" s="14" t="s">
        <v>5</v>
      </c>
      <c r="AX307" s="14" t="s">
        <v>85</v>
      </c>
      <c r="AY307" s="263" t="s">
        <v>144</v>
      </c>
    </row>
    <row r="308" s="2" customFormat="1" ht="16.5" customHeight="1">
      <c r="A308" s="38"/>
      <c r="B308" s="39"/>
      <c r="C308" s="276" t="s">
        <v>404</v>
      </c>
      <c r="D308" s="276" t="s">
        <v>343</v>
      </c>
      <c r="E308" s="277" t="s">
        <v>395</v>
      </c>
      <c r="F308" s="278" t="s">
        <v>396</v>
      </c>
      <c r="G308" s="279" t="s">
        <v>202</v>
      </c>
      <c r="H308" s="280">
        <v>9</v>
      </c>
      <c r="I308" s="281"/>
      <c r="J308" s="282"/>
      <c r="K308" s="283">
        <f>ROUND(P308*H308,2)</f>
        <v>0</v>
      </c>
      <c r="L308" s="278" t="s">
        <v>1</v>
      </c>
      <c r="M308" s="284"/>
      <c r="N308" s="285" t="s">
        <v>1</v>
      </c>
      <c r="O308" s="229" t="s">
        <v>40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91"/>
      <c r="T308" s="231">
        <f>S308*H308</f>
        <v>0</v>
      </c>
      <c r="U308" s="231">
        <v>0.00020000000000000001</v>
      </c>
      <c r="V308" s="231">
        <f>U308*H308</f>
        <v>0.0018000000000000002</v>
      </c>
      <c r="W308" s="231">
        <v>0</v>
      </c>
      <c r="X308" s="232">
        <f>W308*H308</f>
        <v>0</v>
      </c>
      <c r="Y308" s="38"/>
      <c r="Z308" s="38"/>
      <c r="AA308" s="38"/>
      <c r="AB308" s="38"/>
      <c r="AC308" s="38"/>
      <c r="AD308" s="38"/>
      <c r="AE308" s="38"/>
      <c r="AR308" s="233" t="s">
        <v>199</v>
      </c>
      <c r="AT308" s="233" t="s">
        <v>343</v>
      </c>
      <c r="AU308" s="233" t="s">
        <v>87</v>
      </c>
      <c r="AY308" s="17" t="s">
        <v>144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7" t="s">
        <v>85</v>
      </c>
      <c r="BK308" s="234">
        <f>ROUND(P308*H308,2)</f>
        <v>0</v>
      </c>
      <c r="BL308" s="17" t="s">
        <v>151</v>
      </c>
      <c r="BM308" s="233" t="s">
        <v>1106</v>
      </c>
    </row>
    <row r="309" s="2" customFormat="1">
      <c r="A309" s="38"/>
      <c r="B309" s="39"/>
      <c r="C309" s="40"/>
      <c r="D309" s="235" t="s">
        <v>153</v>
      </c>
      <c r="E309" s="40"/>
      <c r="F309" s="236" t="s">
        <v>396</v>
      </c>
      <c r="G309" s="40"/>
      <c r="H309" s="40"/>
      <c r="I309" s="237"/>
      <c r="J309" s="237"/>
      <c r="K309" s="40"/>
      <c r="L309" s="40"/>
      <c r="M309" s="44"/>
      <c r="N309" s="238"/>
      <c r="O309" s="239"/>
      <c r="P309" s="91"/>
      <c r="Q309" s="91"/>
      <c r="R309" s="91"/>
      <c r="S309" s="91"/>
      <c r="T309" s="91"/>
      <c r="U309" s="91"/>
      <c r="V309" s="91"/>
      <c r="W309" s="91"/>
      <c r="X309" s="92"/>
      <c r="Y309" s="38"/>
      <c r="Z309" s="38"/>
      <c r="AA309" s="38"/>
      <c r="AB309" s="38"/>
      <c r="AC309" s="38"/>
      <c r="AD309" s="38"/>
      <c r="AE309" s="38"/>
      <c r="AT309" s="17" t="s">
        <v>153</v>
      </c>
      <c r="AU309" s="17" t="s">
        <v>87</v>
      </c>
    </row>
    <row r="310" s="13" customFormat="1">
      <c r="A310" s="13"/>
      <c r="B310" s="242"/>
      <c r="C310" s="243"/>
      <c r="D310" s="235" t="s">
        <v>157</v>
      </c>
      <c r="E310" s="244" t="s">
        <v>1</v>
      </c>
      <c r="F310" s="245" t="s">
        <v>1105</v>
      </c>
      <c r="G310" s="243"/>
      <c r="H310" s="246">
        <v>9</v>
      </c>
      <c r="I310" s="247"/>
      <c r="J310" s="247"/>
      <c r="K310" s="243"/>
      <c r="L310" s="243"/>
      <c r="M310" s="248"/>
      <c r="N310" s="249"/>
      <c r="O310" s="250"/>
      <c r="P310" s="250"/>
      <c r="Q310" s="250"/>
      <c r="R310" s="250"/>
      <c r="S310" s="250"/>
      <c r="T310" s="250"/>
      <c r="U310" s="250"/>
      <c r="V310" s="250"/>
      <c r="W310" s="250"/>
      <c r="X310" s="251"/>
      <c r="Y310" s="13"/>
      <c r="Z310" s="13"/>
      <c r="AA310" s="13"/>
      <c r="AB310" s="13"/>
      <c r="AC310" s="13"/>
      <c r="AD310" s="13"/>
      <c r="AE310" s="13"/>
      <c r="AT310" s="252" t="s">
        <v>157</v>
      </c>
      <c r="AU310" s="252" t="s">
        <v>87</v>
      </c>
      <c r="AV310" s="13" t="s">
        <v>87</v>
      </c>
      <c r="AW310" s="13" t="s">
        <v>5</v>
      </c>
      <c r="AX310" s="13" t="s">
        <v>77</v>
      </c>
      <c r="AY310" s="252" t="s">
        <v>144</v>
      </c>
    </row>
    <row r="311" s="14" customFormat="1">
      <c r="A311" s="14"/>
      <c r="B311" s="253"/>
      <c r="C311" s="254"/>
      <c r="D311" s="235" t="s">
        <v>157</v>
      </c>
      <c r="E311" s="255" t="s">
        <v>1</v>
      </c>
      <c r="F311" s="256" t="s">
        <v>159</v>
      </c>
      <c r="G311" s="254"/>
      <c r="H311" s="257">
        <v>9</v>
      </c>
      <c r="I311" s="258"/>
      <c r="J311" s="258"/>
      <c r="K311" s="254"/>
      <c r="L311" s="254"/>
      <c r="M311" s="259"/>
      <c r="N311" s="260"/>
      <c r="O311" s="261"/>
      <c r="P311" s="261"/>
      <c r="Q311" s="261"/>
      <c r="R311" s="261"/>
      <c r="S311" s="261"/>
      <c r="T311" s="261"/>
      <c r="U311" s="261"/>
      <c r="V311" s="261"/>
      <c r="W311" s="261"/>
      <c r="X311" s="262"/>
      <c r="Y311" s="14"/>
      <c r="Z311" s="14"/>
      <c r="AA311" s="14"/>
      <c r="AB311" s="14"/>
      <c r="AC311" s="14"/>
      <c r="AD311" s="14"/>
      <c r="AE311" s="14"/>
      <c r="AT311" s="263" t="s">
        <v>157</v>
      </c>
      <c r="AU311" s="263" t="s">
        <v>87</v>
      </c>
      <c r="AV311" s="14" t="s">
        <v>151</v>
      </c>
      <c r="AW311" s="14" t="s">
        <v>5</v>
      </c>
      <c r="AX311" s="14" t="s">
        <v>85</v>
      </c>
      <c r="AY311" s="263" t="s">
        <v>144</v>
      </c>
    </row>
    <row r="312" s="2" customFormat="1" ht="24.15" customHeight="1">
      <c r="A312" s="38"/>
      <c r="B312" s="39"/>
      <c r="C312" s="276" t="s">
        <v>575</v>
      </c>
      <c r="D312" s="276" t="s">
        <v>343</v>
      </c>
      <c r="E312" s="277" t="s">
        <v>955</v>
      </c>
      <c r="F312" s="278" t="s">
        <v>956</v>
      </c>
      <c r="G312" s="279" t="s">
        <v>202</v>
      </c>
      <c r="H312" s="280">
        <v>24</v>
      </c>
      <c r="I312" s="281"/>
      <c r="J312" s="282"/>
      <c r="K312" s="283">
        <f>ROUND(P312*H312,2)</f>
        <v>0</v>
      </c>
      <c r="L312" s="278" t="s">
        <v>150</v>
      </c>
      <c r="M312" s="284"/>
      <c r="N312" s="285" t="s">
        <v>1</v>
      </c>
      <c r="O312" s="229" t="s">
        <v>40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91"/>
      <c r="T312" s="231">
        <f>S312*H312</f>
        <v>0</v>
      </c>
      <c r="U312" s="231">
        <v>0.054800000000000001</v>
      </c>
      <c r="V312" s="231">
        <f>U312*H312</f>
        <v>1.3151999999999999</v>
      </c>
      <c r="W312" s="231">
        <v>0</v>
      </c>
      <c r="X312" s="232">
        <f>W312*H312</f>
        <v>0</v>
      </c>
      <c r="Y312" s="38"/>
      <c r="Z312" s="38"/>
      <c r="AA312" s="38"/>
      <c r="AB312" s="38"/>
      <c r="AC312" s="38"/>
      <c r="AD312" s="38"/>
      <c r="AE312" s="38"/>
      <c r="AR312" s="233" t="s">
        <v>199</v>
      </c>
      <c r="AT312" s="233" t="s">
        <v>343</v>
      </c>
      <c r="AU312" s="233" t="s">
        <v>87</v>
      </c>
      <c r="AY312" s="17" t="s">
        <v>144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7" t="s">
        <v>85</v>
      </c>
      <c r="BK312" s="234">
        <f>ROUND(P312*H312,2)</f>
        <v>0</v>
      </c>
      <c r="BL312" s="17" t="s">
        <v>151</v>
      </c>
      <c r="BM312" s="233" t="s">
        <v>1107</v>
      </c>
    </row>
    <row r="313" s="2" customFormat="1">
      <c r="A313" s="38"/>
      <c r="B313" s="39"/>
      <c r="C313" s="40"/>
      <c r="D313" s="235" t="s">
        <v>153</v>
      </c>
      <c r="E313" s="40"/>
      <c r="F313" s="236" t="s">
        <v>956</v>
      </c>
      <c r="G313" s="40"/>
      <c r="H313" s="40"/>
      <c r="I313" s="237"/>
      <c r="J313" s="237"/>
      <c r="K313" s="40"/>
      <c r="L313" s="40"/>
      <c r="M313" s="44"/>
      <c r="N313" s="238"/>
      <c r="O313" s="239"/>
      <c r="P313" s="91"/>
      <c r="Q313" s="91"/>
      <c r="R313" s="91"/>
      <c r="S313" s="91"/>
      <c r="T313" s="91"/>
      <c r="U313" s="91"/>
      <c r="V313" s="91"/>
      <c r="W313" s="91"/>
      <c r="X313" s="92"/>
      <c r="Y313" s="38"/>
      <c r="Z313" s="38"/>
      <c r="AA313" s="38"/>
      <c r="AB313" s="38"/>
      <c r="AC313" s="38"/>
      <c r="AD313" s="38"/>
      <c r="AE313" s="38"/>
      <c r="AT313" s="17" t="s">
        <v>153</v>
      </c>
      <c r="AU313" s="17" t="s">
        <v>87</v>
      </c>
    </row>
    <row r="314" s="13" customFormat="1">
      <c r="A314" s="13"/>
      <c r="B314" s="242"/>
      <c r="C314" s="243"/>
      <c r="D314" s="235" t="s">
        <v>157</v>
      </c>
      <c r="E314" s="244" t="s">
        <v>1</v>
      </c>
      <c r="F314" s="245" t="s">
        <v>1108</v>
      </c>
      <c r="G314" s="243"/>
      <c r="H314" s="246">
        <v>24</v>
      </c>
      <c r="I314" s="247"/>
      <c r="J314" s="247"/>
      <c r="K314" s="243"/>
      <c r="L314" s="243"/>
      <c r="M314" s="248"/>
      <c r="N314" s="249"/>
      <c r="O314" s="250"/>
      <c r="P314" s="250"/>
      <c r="Q314" s="250"/>
      <c r="R314" s="250"/>
      <c r="S314" s="250"/>
      <c r="T314" s="250"/>
      <c r="U314" s="250"/>
      <c r="V314" s="250"/>
      <c r="W314" s="250"/>
      <c r="X314" s="251"/>
      <c r="Y314" s="13"/>
      <c r="Z314" s="13"/>
      <c r="AA314" s="13"/>
      <c r="AB314" s="13"/>
      <c r="AC314" s="13"/>
      <c r="AD314" s="13"/>
      <c r="AE314" s="13"/>
      <c r="AT314" s="252" t="s">
        <v>157</v>
      </c>
      <c r="AU314" s="252" t="s">
        <v>87</v>
      </c>
      <c r="AV314" s="13" t="s">
        <v>87</v>
      </c>
      <c r="AW314" s="13" t="s">
        <v>5</v>
      </c>
      <c r="AX314" s="13" t="s">
        <v>77</v>
      </c>
      <c r="AY314" s="252" t="s">
        <v>144</v>
      </c>
    </row>
    <row r="315" s="14" customFormat="1">
      <c r="A315" s="14"/>
      <c r="B315" s="253"/>
      <c r="C315" s="254"/>
      <c r="D315" s="235" t="s">
        <v>157</v>
      </c>
      <c r="E315" s="255" t="s">
        <v>1</v>
      </c>
      <c r="F315" s="256" t="s">
        <v>159</v>
      </c>
      <c r="G315" s="254"/>
      <c r="H315" s="257">
        <v>24</v>
      </c>
      <c r="I315" s="258"/>
      <c r="J315" s="258"/>
      <c r="K315" s="254"/>
      <c r="L315" s="254"/>
      <c r="M315" s="259"/>
      <c r="N315" s="260"/>
      <c r="O315" s="261"/>
      <c r="P315" s="261"/>
      <c r="Q315" s="261"/>
      <c r="R315" s="261"/>
      <c r="S315" s="261"/>
      <c r="T315" s="261"/>
      <c r="U315" s="261"/>
      <c r="V315" s="261"/>
      <c r="W315" s="261"/>
      <c r="X315" s="262"/>
      <c r="Y315" s="14"/>
      <c r="Z315" s="14"/>
      <c r="AA315" s="14"/>
      <c r="AB315" s="14"/>
      <c r="AC315" s="14"/>
      <c r="AD315" s="14"/>
      <c r="AE315" s="14"/>
      <c r="AT315" s="263" t="s">
        <v>157</v>
      </c>
      <c r="AU315" s="263" t="s">
        <v>87</v>
      </c>
      <c r="AV315" s="14" t="s">
        <v>151</v>
      </c>
      <c r="AW315" s="14" t="s">
        <v>5</v>
      </c>
      <c r="AX315" s="14" t="s">
        <v>85</v>
      </c>
      <c r="AY315" s="263" t="s">
        <v>144</v>
      </c>
    </row>
    <row r="316" s="2" customFormat="1" ht="24.15" customHeight="1">
      <c r="A316" s="38"/>
      <c r="B316" s="39"/>
      <c r="C316" s="221" t="s">
        <v>596</v>
      </c>
      <c r="D316" s="221" t="s">
        <v>146</v>
      </c>
      <c r="E316" s="222" t="s">
        <v>383</v>
      </c>
      <c r="F316" s="223" t="s">
        <v>384</v>
      </c>
      <c r="G316" s="224" t="s">
        <v>149</v>
      </c>
      <c r="H316" s="225">
        <v>1</v>
      </c>
      <c r="I316" s="226"/>
      <c r="J316" s="226"/>
      <c r="K316" s="227">
        <f>ROUND(P316*H316,2)</f>
        <v>0</v>
      </c>
      <c r="L316" s="223" t="s">
        <v>786</v>
      </c>
      <c r="M316" s="44"/>
      <c r="N316" s="228" t="s">
        <v>1</v>
      </c>
      <c r="O316" s="229" t="s">
        <v>40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91"/>
      <c r="T316" s="231">
        <f>S316*H316</f>
        <v>0</v>
      </c>
      <c r="U316" s="231">
        <v>0.47094000000000003</v>
      </c>
      <c r="V316" s="231">
        <f>U316*H316</f>
        <v>0.47094000000000003</v>
      </c>
      <c r="W316" s="231">
        <v>0</v>
      </c>
      <c r="X316" s="232">
        <f>W316*H316</f>
        <v>0</v>
      </c>
      <c r="Y316" s="38"/>
      <c r="Z316" s="38"/>
      <c r="AA316" s="38"/>
      <c r="AB316" s="38"/>
      <c r="AC316" s="38"/>
      <c r="AD316" s="38"/>
      <c r="AE316" s="38"/>
      <c r="AR316" s="233" t="s">
        <v>151</v>
      </c>
      <c r="AT316" s="233" t="s">
        <v>146</v>
      </c>
      <c r="AU316" s="233" t="s">
        <v>87</v>
      </c>
      <c r="AY316" s="17" t="s">
        <v>144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7" t="s">
        <v>85</v>
      </c>
      <c r="BK316" s="234">
        <f>ROUND(P316*H316,2)</f>
        <v>0</v>
      </c>
      <c r="BL316" s="17" t="s">
        <v>151</v>
      </c>
      <c r="BM316" s="233" t="s">
        <v>1109</v>
      </c>
    </row>
    <row r="317" s="2" customFormat="1">
      <c r="A317" s="38"/>
      <c r="B317" s="39"/>
      <c r="C317" s="40"/>
      <c r="D317" s="235" t="s">
        <v>153</v>
      </c>
      <c r="E317" s="40"/>
      <c r="F317" s="236" t="s">
        <v>386</v>
      </c>
      <c r="G317" s="40"/>
      <c r="H317" s="40"/>
      <c r="I317" s="237"/>
      <c r="J317" s="237"/>
      <c r="K317" s="40"/>
      <c r="L317" s="40"/>
      <c r="M317" s="44"/>
      <c r="N317" s="238"/>
      <c r="O317" s="239"/>
      <c r="P317" s="91"/>
      <c r="Q317" s="91"/>
      <c r="R317" s="91"/>
      <c r="S317" s="91"/>
      <c r="T317" s="91"/>
      <c r="U317" s="91"/>
      <c r="V317" s="91"/>
      <c r="W317" s="91"/>
      <c r="X317" s="92"/>
      <c r="Y317" s="38"/>
      <c r="Z317" s="38"/>
      <c r="AA317" s="38"/>
      <c r="AB317" s="38"/>
      <c r="AC317" s="38"/>
      <c r="AD317" s="38"/>
      <c r="AE317" s="38"/>
      <c r="AT317" s="17" t="s">
        <v>153</v>
      </c>
      <c r="AU317" s="17" t="s">
        <v>87</v>
      </c>
    </row>
    <row r="318" s="13" customFormat="1">
      <c r="A318" s="13"/>
      <c r="B318" s="242"/>
      <c r="C318" s="243"/>
      <c r="D318" s="235" t="s">
        <v>157</v>
      </c>
      <c r="E318" s="244" t="s">
        <v>1</v>
      </c>
      <c r="F318" s="245" t="s">
        <v>85</v>
      </c>
      <c r="G318" s="243"/>
      <c r="H318" s="246">
        <v>1</v>
      </c>
      <c r="I318" s="247"/>
      <c r="J318" s="247"/>
      <c r="K318" s="243"/>
      <c r="L318" s="243"/>
      <c r="M318" s="248"/>
      <c r="N318" s="249"/>
      <c r="O318" s="250"/>
      <c r="P318" s="250"/>
      <c r="Q318" s="250"/>
      <c r="R318" s="250"/>
      <c r="S318" s="250"/>
      <c r="T318" s="250"/>
      <c r="U318" s="250"/>
      <c r="V318" s="250"/>
      <c r="W318" s="250"/>
      <c r="X318" s="251"/>
      <c r="Y318" s="13"/>
      <c r="Z318" s="13"/>
      <c r="AA318" s="13"/>
      <c r="AB318" s="13"/>
      <c r="AC318" s="13"/>
      <c r="AD318" s="13"/>
      <c r="AE318" s="13"/>
      <c r="AT318" s="252" t="s">
        <v>157</v>
      </c>
      <c r="AU318" s="252" t="s">
        <v>87</v>
      </c>
      <c r="AV318" s="13" t="s">
        <v>87</v>
      </c>
      <c r="AW318" s="13" t="s">
        <v>5</v>
      </c>
      <c r="AX318" s="13" t="s">
        <v>77</v>
      </c>
      <c r="AY318" s="252" t="s">
        <v>144</v>
      </c>
    </row>
    <row r="319" s="14" customFormat="1">
      <c r="A319" s="14"/>
      <c r="B319" s="253"/>
      <c r="C319" s="254"/>
      <c r="D319" s="235" t="s">
        <v>157</v>
      </c>
      <c r="E319" s="255" t="s">
        <v>1</v>
      </c>
      <c r="F319" s="256" t="s">
        <v>159</v>
      </c>
      <c r="G319" s="254"/>
      <c r="H319" s="257">
        <v>1</v>
      </c>
      <c r="I319" s="258"/>
      <c r="J319" s="258"/>
      <c r="K319" s="254"/>
      <c r="L319" s="254"/>
      <c r="M319" s="259"/>
      <c r="N319" s="260"/>
      <c r="O319" s="261"/>
      <c r="P319" s="261"/>
      <c r="Q319" s="261"/>
      <c r="R319" s="261"/>
      <c r="S319" s="261"/>
      <c r="T319" s="261"/>
      <c r="U319" s="261"/>
      <c r="V319" s="261"/>
      <c r="W319" s="261"/>
      <c r="X319" s="262"/>
      <c r="Y319" s="14"/>
      <c r="Z319" s="14"/>
      <c r="AA319" s="14"/>
      <c r="AB319" s="14"/>
      <c r="AC319" s="14"/>
      <c r="AD319" s="14"/>
      <c r="AE319" s="14"/>
      <c r="AT319" s="263" t="s">
        <v>157</v>
      </c>
      <c r="AU319" s="263" t="s">
        <v>87</v>
      </c>
      <c r="AV319" s="14" t="s">
        <v>151</v>
      </c>
      <c r="AW319" s="14" t="s">
        <v>5</v>
      </c>
      <c r="AX319" s="14" t="s">
        <v>85</v>
      </c>
      <c r="AY319" s="263" t="s">
        <v>144</v>
      </c>
    </row>
    <row r="320" s="2" customFormat="1" ht="21.75" customHeight="1">
      <c r="A320" s="38"/>
      <c r="B320" s="39"/>
      <c r="C320" s="221" t="s">
        <v>414</v>
      </c>
      <c r="D320" s="221" t="s">
        <v>146</v>
      </c>
      <c r="E320" s="222" t="s">
        <v>959</v>
      </c>
      <c r="F320" s="223" t="s">
        <v>960</v>
      </c>
      <c r="G320" s="224" t="s">
        <v>149</v>
      </c>
      <c r="H320" s="225">
        <v>2</v>
      </c>
      <c r="I320" s="226"/>
      <c r="J320" s="226"/>
      <c r="K320" s="227">
        <f>ROUND(P320*H320,2)</f>
        <v>0</v>
      </c>
      <c r="L320" s="223" t="s">
        <v>1</v>
      </c>
      <c r="M320" s="44"/>
      <c r="N320" s="228" t="s">
        <v>1</v>
      </c>
      <c r="O320" s="229" t="s">
        <v>40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91"/>
      <c r="T320" s="231">
        <f>S320*H320</f>
        <v>0</v>
      </c>
      <c r="U320" s="231">
        <v>0.0031199999999999999</v>
      </c>
      <c r="V320" s="231">
        <f>U320*H320</f>
        <v>0.0062399999999999999</v>
      </c>
      <c r="W320" s="231">
        <v>0</v>
      </c>
      <c r="X320" s="232">
        <f>W320*H320</f>
        <v>0</v>
      </c>
      <c r="Y320" s="38"/>
      <c r="Z320" s="38"/>
      <c r="AA320" s="38"/>
      <c r="AB320" s="38"/>
      <c r="AC320" s="38"/>
      <c r="AD320" s="38"/>
      <c r="AE320" s="38"/>
      <c r="AR320" s="233" t="s">
        <v>151</v>
      </c>
      <c r="AT320" s="233" t="s">
        <v>146</v>
      </c>
      <c r="AU320" s="233" t="s">
        <v>87</v>
      </c>
      <c r="AY320" s="17" t="s">
        <v>144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7" t="s">
        <v>85</v>
      </c>
      <c r="BK320" s="234">
        <f>ROUND(P320*H320,2)</f>
        <v>0</v>
      </c>
      <c r="BL320" s="17" t="s">
        <v>151</v>
      </c>
      <c r="BM320" s="233" t="s">
        <v>1110</v>
      </c>
    </row>
    <row r="321" s="2" customFormat="1">
      <c r="A321" s="38"/>
      <c r="B321" s="39"/>
      <c r="C321" s="40"/>
      <c r="D321" s="235" t="s">
        <v>153</v>
      </c>
      <c r="E321" s="40"/>
      <c r="F321" s="236" t="s">
        <v>960</v>
      </c>
      <c r="G321" s="40"/>
      <c r="H321" s="40"/>
      <c r="I321" s="237"/>
      <c r="J321" s="237"/>
      <c r="K321" s="40"/>
      <c r="L321" s="40"/>
      <c r="M321" s="44"/>
      <c r="N321" s="238"/>
      <c r="O321" s="239"/>
      <c r="P321" s="91"/>
      <c r="Q321" s="91"/>
      <c r="R321" s="91"/>
      <c r="S321" s="91"/>
      <c r="T321" s="91"/>
      <c r="U321" s="91"/>
      <c r="V321" s="91"/>
      <c r="W321" s="91"/>
      <c r="X321" s="92"/>
      <c r="Y321" s="38"/>
      <c r="Z321" s="38"/>
      <c r="AA321" s="38"/>
      <c r="AB321" s="38"/>
      <c r="AC321" s="38"/>
      <c r="AD321" s="38"/>
      <c r="AE321" s="38"/>
      <c r="AT321" s="17" t="s">
        <v>153</v>
      </c>
      <c r="AU321" s="17" t="s">
        <v>87</v>
      </c>
    </row>
    <row r="322" s="13" customFormat="1">
      <c r="A322" s="13"/>
      <c r="B322" s="242"/>
      <c r="C322" s="243"/>
      <c r="D322" s="235" t="s">
        <v>157</v>
      </c>
      <c r="E322" s="244" t="s">
        <v>1</v>
      </c>
      <c r="F322" s="245" t="s">
        <v>1111</v>
      </c>
      <c r="G322" s="243"/>
      <c r="H322" s="246">
        <v>2</v>
      </c>
      <c r="I322" s="247"/>
      <c r="J322" s="247"/>
      <c r="K322" s="243"/>
      <c r="L322" s="243"/>
      <c r="M322" s="248"/>
      <c r="N322" s="249"/>
      <c r="O322" s="250"/>
      <c r="P322" s="250"/>
      <c r="Q322" s="250"/>
      <c r="R322" s="250"/>
      <c r="S322" s="250"/>
      <c r="T322" s="250"/>
      <c r="U322" s="250"/>
      <c r="V322" s="250"/>
      <c r="W322" s="250"/>
      <c r="X322" s="251"/>
      <c r="Y322" s="13"/>
      <c r="Z322" s="13"/>
      <c r="AA322" s="13"/>
      <c r="AB322" s="13"/>
      <c r="AC322" s="13"/>
      <c r="AD322" s="13"/>
      <c r="AE322" s="13"/>
      <c r="AT322" s="252" t="s">
        <v>157</v>
      </c>
      <c r="AU322" s="252" t="s">
        <v>87</v>
      </c>
      <c r="AV322" s="13" t="s">
        <v>87</v>
      </c>
      <c r="AW322" s="13" t="s">
        <v>5</v>
      </c>
      <c r="AX322" s="13" t="s">
        <v>77</v>
      </c>
      <c r="AY322" s="252" t="s">
        <v>144</v>
      </c>
    </row>
    <row r="323" s="14" customFormat="1">
      <c r="A323" s="14"/>
      <c r="B323" s="253"/>
      <c r="C323" s="254"/>
      <c r="D323" s="235" t="s">
        <v>157</v>
      </c>
      <c r="E323" s="255" t="s">
        <v>1</v>
      </c>
      <c r="F323" s="256" t="s">
        <v>159</v>
      </c>
      <c r="G323" s="254"/>
      <c r="H323" s="257">
        <v>2</v>
      </c>
      <c r="I323" s="258"/>
      <c r="J323" s="258"/>
      <c r="K323" s="254"/>
      <c r="L323" s="254"/>
      <c r="M323" s="259"/>
      <c r="N323" s="260"/>
      <c r="O323" s="261"/>
      <c r="P323" s="261"/>
      <c r="Q323" s="261"/>
      <c r="R323" s="261"/>
      <c r="S323" s="261"/>
      <c r="T323" s="261"/>
      <c r="U323" s="261"/>
      <c r="V323" s="261"/>
      <c r="W323" s="261"/>
      <c r="X323" s="262"/>
      <c r="Y323" s="14"/>
      <c r="Z323" s="14"/>
      <c r="AA323" s="14"/>
      <c r="AB323" s="14"/>
      <c r="AC323" s="14"/>
      <c r="AD323" s="14"/>
      <c r="AE323" s="14"/>
      <c r="AT323" s="263" t="s">
        <v>157</v>
      </c>
      <c r="AU323" s="263" t="s">
        <v>87</v>
      </c>
      <c r="AV323" s="14" t="s">
        <v>151</v>
      </c>
      <c r="AW323" s="14" t="s">
        <v>5</v>
      </c>
      <c r="AX323" s="14" t="s">
        <v>85</v>
      </c>
      <c r="AY323" s="263" t="s">
        <v>144</v>
      </c>
    </row>
    <row r="324" s="2" customFormat="1" ht="21.75" customHeight="1">
      <c r="A324" s="38"/>
      <c r="B324" s="39"/>
      <c r="C324" s="276" t="s">
        <v>418</v>
      </c>
      <c r="D324" s="276" t="s">
        <v>343</v>
      </c>
      <c r="E324" s="277" t="s">
        <v>484</v>
      </c>
      <c r="F324" s="278" t="s">
        <v>1112</v>
      </c>
      <c r="G324" s="279" t="s">
        <v>202</v>
      </c>
      <c r="H324" s="280">
        <v>1.55</v>
      </c>
      <c r="I324" s="281"/>
      <c r="J324" s="282"/>
      <c r="K324" s="283">
        <f>ROUND(P324*H324,2)</f>
        <v>0</v>
      </c>
      <c r="L324" s="278" t="s">
        <v>1</v>
      </c>
      <c r="M324" s="284"/>
      <c r="N324" s="285" t="s">
        <v>1</v>
      </c>
      <c r="O324" s="229" t="s">
        <v>40</v>
      </c>
      <c r="P324" s="230">
        <f>I324+J324</f>
        <v>0</v>
      </c>
      <c r="Q324" s="230">
        <f>ROUND(I324*H324,2)</f>
        <v>0</v>
      </c>
      <c r="R324" s="230">
        <f>ROUND(J324*H324,2)</f>
        <v>0</v>
      </c>
      <c r="S324" s="91"/>
      <c r="T324" s="231">
        <f>S324*H324</f>
        <v>0</v>
      </c>
      <c r="U324" s="231">
        <v>0.0177</v>
      </c>
      <c r="V324" s="231">
        <f>U324*H324</f>
        <v>0.027435000000000001</v>
      </c>
      <c r="W324" s="231">
        <v>0</v>
      </c>
      <c r="X324" s="232">
        <f>W324*H324</f>
        <v>0</v>
      </c>
      <c r="Y324" s="38"/>
      <c r="Z324" s="38"/>
      <c r="AA324" s="38"/>
      <c r="AB324" s="38"/>
      <c r="AC324" s="38"/>
      <c r="AD324" s="38"/>
      <c r="AE324" s="38"/>
      <c r="AR324" s="233" t="s">
        <v>199</v>
      </c>
      <c r="AT324" s="233" t="s">
        <v>343</v>
      </c>
      <c r="AU324" s="233" t="s">
        <v>87</v>
      </c>
      <c r="AY324" s="17" t="s">
        <v>144</v>
      </c>
      <c r="BE324" s="234">
        <f>IF(O324="základní",K324,0)</f>
        <v>0</v>
      </c>
      <c r="BF324" s="234">
        <f>IF(O324="snížená",K324,0)</f>
        <v>0</v>
      </c>
      <c r="BG324" s="234">
        <f>IF(O324="zákl. přenesená",K324,0)</f>
        <v>0</v>
      </c>
      <c r="BH324" s="234">
        <f>IF(O324="sníž. přenesená",K324,0)</f>
        <v>0</v>
      </c>
      <c r="BI324" s="234">
        <f>IF(O324="nulová",K324,0)</f>
        <v>0</v>
      </c>
      <c r="BJ324" s="17" t="s">
        <v>85</v>
      </c>
      <c r="BK324" s="234">
        <f>ROUND(P324*H324,2)</f>
        <v>0</v>
      </c>
      <c r="BL324" s="17" t="s">
        <v>151</v>
      </c>
      <c r="BM324" s="233" t="s">
        <v>1113</v>
      </c>
    </row>
    <row r="325" s="2" customFormat="1">
      <c r="A325" s="38"/>
      <c r="B325" s="39"/>
      <c r="C325" s="40"/>
      <c r="D325" s="235" t="s">
        <v>153</v>
      </c>
      <c r="E325" s="40"/>
      <c r="F325" s="236" t="s">
        <v>1114</v>
      </c>
      <c r="G325" s="40"/>
      <c r="H325" s="40"/>
      <c r="I325" s="237"/>
      <c r="J325" s="237"/>
      <c r="K325" s="40"/>
      <c r="L325" s="40"/>
      <c r="M325" s="44"/>
      <c r="N325" s="238"/>
      <c r="O325" s="239"/>
      <c r="P325" s="91"/>
      <c r="Q325" s="91"/>
      <c r="R325" s="91"/>
      <c r="S325" s="91"/>
      <c r="T325" s="91"/>
      <c r="U325" s="91"/>
      <c r="V325" s="91"/>
      <c r="W325" s="91"/>
      <c r="X325" s="92"/>
      <c r="Y325" s="38"/>
      <c r="Z325" s="38"/>
      <c r="AA325" s="38"/>
      <c r="AB325" s="38"/>
      <c r="AC325" s="38"/>
      <c r="AD325" s="38"/>
      <c r="AE325" s="38"/>
      <c r="AT325" s="17" t="s">
        <v>153</v>
      </c>
      <c r="AU325" s="17" t="s">
        <v>87</v>
      </c>
    </row>
    <row r="326" s="13" customFormat="1">
      <c r="A326" s="13"/>
      <c r="B326" s="242"/>
      <c r="C326" s="243"/>
      <c r="D326" s="235" t="s">
        <v>157</v>
      </c>
      <c r="E326" s="244" t="s">
        <v>1</v>
      </c>
      <c r="F326" s="245" t="s">
        <v>1115</v>
      </c>
      <c r="G326" s="243"/>
      <c r="H326" s="246">
        <v>1.55</v>
      </c>
      <c r="I326" s="247"/>
      <c r="J326" s="247"/>
      <c r="K326" s="243"/>
      <c r="L326" s="243"/>
      <c r="M326" s="248"/>
      <c r="N326" s="249"/>
      <c r="O326" s="250"/>
      <c r="P326" s="250"/>
      <c r="Q326" s="250"/>
      <c r="R326" s="250"/>
      <c r="S326" s="250"/>
      <c r="T326" s="250"/>
      <c r="U326" s="250"/>
      <c r="V326" s="250"/>
      <c r="W326" s="250"/>
      <c r="X326" s="251"/>
      <c r="Y326" s="13"/>
      <c r="Z326" s="13"/>
      <c r="AA326" s="13"/>
      <c r="AB326" s="13"/>
      <c r="AC326" s="13"/>
      <c r="AD326" s="13"/>
      <c r="AE326" s="13"/>
      <c r="AT326" s="252" t="s">
        <v>157</v>
      </c>
      <c r="AU326" s="252" t="s">
        <v>87</v>
      </c>
      <c r="AV326" s="13" t="s">
        <v>87</v>
      </c>
      <c r="AW326" s="13" t="s">
        <v>5</v>
      </c>
      <c r="AX326" s="13" t="s">
        <v>77</v>
      </c>
      <c r="AY326" s="252" t="s">
        <v>144</v>
      </c>
    </row>
    <row r="327" s="14" customFormat="1">
      <c r="A327" s="14"/>
      <c r="B327" s="253"/>
      <c r="C327" s="254"/>
      <c r="D327" s="235" t="s">
        <v>157</v>
      </c>
      <c r="E327" s="255" t="s">
        <v>1</v>
      </c>
      <c r="F327" s="256" t="s">
        <v>159</v>
      </c>
      <c r="G327" s="254"/>
      <c r="H327" s="257">
        <v>1.55</v>
      </c>
      <c r="I327" s="258"/>
      <c r="J327" s="258"/>
      <c r="K327" s="254"/>
      <c r="L327" s="254"/>
      <c r="M327" s="259"/>
      <c r="N327" s="260"/>
      <c r="O327" s="261"/>
      <c r="P327" s="261"/>
      <c r="Q327" s="261"/>
      <c r="R327" s="261"/>
      <c r="S327" s="261"/>
      <c r="T327" s="261"/>
      <c r="U327" s="261"/>
      <c r="V327" s="261"/>
      <c r="W327" s="261"/>
      <c r="X327" s="262"/>
      <c r="Y327" s="14"/>
      <c r="Z327" s="14"/>
      <c r="AA327" s="14"/>
      <c r="AB327" s="14"/>
      <c r="AC327" s="14"/>
      <c r="AD327" s="14"/>
      <c r="AE327" s="14"/>
      <c r="AT327" s="263" t="s">
        <v>157</v>
      </c>
      <c r="AU327" s="263" t="s">
        <v>87</v>
      </c>
      <c r="AV327" s="14" t="s">
        <v>151</v>
      </c>
      <c r="AW327" s="14" t="s">
        <v>5</v>
      </c>
      <c r="AX327" s="14" t="s">
        <v>85</v>
      </c>
      <c r="AY327" s="263" t="s">
        <v>144</v>
      </c>
    </row>
    <row r="328" s="2" customFormat="1" ht="16.5" customHeight="1">
      <c r="A328" s="38"/>
      <c r="B328" s="39"/>
      <c r="C328" s="276" t="s">
        <v>425</v>
      </c>
      <c r="D328" s="276" t="s">
        <v>343</v>
      </c>
      <c r="E328" s="277" t="s">
        <v>460</v>
      </c>
      <c r="F328" s="278" t="s">
        <v>461</v>
      </c>
      <c r="G328" s="279" t="s">
        <v>202</v>
      </c>
      <c r="H328" s="280">
        <v>0.22</v>
      </c>
      <c r="I328" s="281"/>
      <c r="J328" s="282"/>
      <c r="K328" s="283">
        <f>ROUND(P328*H328,2)</f>
        <v>0</v>
      </c>
      <c r="L328" s="278" t="s">
        <v>1</v>
      </c>
      <c r="M328" s="284"/>
      <c r="N328" s="285" t="s">
        <v>1</v>
      </c>
      <c r="O328" s="229" t="s">
        <v>40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91"/>
      <c r="T328" s="231">
        <f>S328*H328</f>
        <v>0</v>
      </c>
      <c r="U328" s="231">
        <v>0</v>
      </c>
      <c r="V328" s="231">
        <f>U328*H328</f>
        <v>0</v>
      </c>
      <c r="W328" s="231">
        <v>0</v>
      </c>
      <c r="X328" s="232">
        <f>W328*H328</f>
        <v>0</v>
      </c>
      <c r="Y328" s="38"/>
      <c r="Z328" s="38"/>
      <c r="AA328" s="38"/>
      <c r="AB328" s="38"/>
      <c r="AC328" s="38"/>
      <c r="AD328" s="38"/>
      <c r="AE328" s="38"/>
      <c r="AR328" s="233" t="s">
        <v>199</v>
      </c>
      <c r="AT328" s="233" t="s">
        <v>343</v>
      </c>
      <c r="AU328" s="233" t="s">
        <v>87</v>
      </c>
      <c r="AY328" s="17" t="s">
        <v>144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7" t="s">
        <v>85</v>
      </c>
      <c r="BK328" s="234">
        <f>ROUND(P328*H328,2)</f>
        <v>0</v>
      </c>
      <c r="BL328" s="17" t="s">
        <v>151</v>
      </c>
      <c r="BM328" s="233" t="s">
        <v>1116</v>
      </c>
    </row>
    <row r="329" s="2" customFormat="1">
      <c r="A329" s="38"/>
      <c r="B329" s="39"/>
      <c r="C329" s="40"/>
      <c r="D329" s="235" t="s">
        <v>153</v>
      </c>
      <c r="E329" s="40"/>
      <c r="F329" s="236" t="s">
        <v>1117</v>
      </c>
      <c r="G329" s="40"/>
      <c r="H329" s="40"/>
      <c r="I329" s="237"/>
      <c r="J329" s="237"/>
      <c r="K329" s="40"/>
      <c r="L329" s="40"/>
      <c r="M329" s="44"/>
      <c r="N329" s="238"/>
      <c r="O329" s="239"/>
      <c r="P329" s="91"/>
      <c r="Q329" s="91"/>
      <c r="R329" s="91"/>
      <c r="S329" s="91"/>
      <c r="T329" s="91"/>
      <c r="U329" s="91"/>
      <c r="V329" s="91"/>
      <c r="W329" s="91"/>
      <c r="X329" s="92"/>
      <c r="Y329" s="38"/>
      <c r="Z329" s="38"/>
      <c r="AA329" s="38"/>
      <c r="AB329" s="38"/>
      <c r="AC329" s="38"/>
      <c r="AD329" s="38"/>
      <c r="AE329" s="38"/>
      <c r="AT329" s="17" t="s">
        <v>153</v>
      </c>
      <c r="AU329" s="17" t="s">
        <v>87</v>
      </c>
    </row>
    <row r="330" s="13" customFormat="1">
      <c r="A330" s="13"/>
      <c r="B330" s="242"/>
      <c r="C330" s="243"/>
      <c r="D330" s="235" t="s">
        <v>157</v>
      </c>
      <c r="E330" s="244" t="s">
        <v>1</v>
      </c>
      <c r="F330" s="245" t="s">
        <v>1118</v>
      </c>
      <c r="G330" s="243"/>
      <c r="H330" s="246">
        <v>0.22</v>
      </c>
      <c r="I330" s="247"/>
      <c r="J330" s="247"/>
      <c r="K330" s="243"/>
      <c r="L330" s="243"/>
      <c r="M330" s="248"/>
      <c r="N330" s="249"/>
      <c r="O330" s="250"/>
      <c r="P330" s="250"/>
      <c r="Q330" s="250"/>
      <c r="R330" s="250"/>
      <c r="S330" s="250"/>
      <c r="T330" s="250"/>
      <c r="U330" s="250"/>
      <c r="V330" s="250"/>
      <c r="W330" s="250"/>
      <c r="X330" s="251"/>
      <c r="Y330" s="13"/>
      <c r="Z330" s="13"/>
      <c r="AA330" s="13"/>
      <c r="AB330" s="13"/>
      <c r="AC330" s="13"/>
      <c r="AD330" s="13"/>
      <c r="AE330" s="13"/>
      <c r="AT330" s="252" t="s">
        <v>157</v>
      </c>
      <c r="AU330" s="252" t="s">
        <v>87</v>
      </c>
      <c r="AV330" s="13" t="s">
        <v>87</v>
      </c>
      <c r="AW330" s="13" t="s">
        <v>5</v>
      </c>
      <c r="AX330" s="13" t="s">
        <v>77</v>
      </c>
      <c r="AY330" s="252" t="s">
        <v>144</v>
      </c>
    </row>
    <row r="331" s="14" customFormat="1">
      <c r="A331" s="14"/>
      <c r="B331" s="253"/>
      <c r="C331" s="254"/>
      <c r="D331" s="235" t="s">
        <v>157</v>
      </c>
      <c r="E331" s="255" t="s">
        <v>1</v>
      </c>
      <c r="F331" s="256" t="s">
        <v>159</v>
      </c>
      <c r="G331" s="254"/>
      <c r="H331" s="257">
        <v>0.22</v>
      </c>
      <c r="I331" s="258"/>
      <c r="J331" s="258"/>
      <c r="K331" s="254"/>
      <c r="L331" s="254"/>
      <c r="M331" s="259"/>
      <c r="N331" s="260"/>
      <c r="O331" s="261"/>
      <c r="P331" s="261"/>
      <c r="Q331" s="261"/>
      <c r="R331" s="261"/>
      <c r="S331" s="261"/>
      <c r="T331" s="261"/>
      <c r="U331" s="261"/>
      <c r="V331" s="261"/>
      <c r="W331" s="261"/>
      <c r="X331" s="262"/>
      <c r="Y331" s="14"/>
      <c r="Z331" s="14"/>
      <c r="AA331" s="14"/>
      <c r="AB331" s="14"/>
      <c r="AC331" s="14"/>
      <c r="AD331" s="14"/>
      <c r="AE331" s="14"/>
      <c r="AT331" s="263" t="s">
        <v>157</v>
      </c>
      <c r="AU331" s="263" t="s">
        <v>87</v>
      </c>
      <c r="AV331" s="14" t="s">
        <v>151</v>
      </c>
      <c r="AW331" s="14" t="s">
        <v>5</v>
      </c>
      <c r="AX331" s="14" t="s">
        <v>85</v>
      </c>
      <c r="AY331" s="263" t="s">
        <v>144</v>
      </c>
    </row>
    <row r="332" s="2" customFormat="1" ht="16.5" customHeight="1">
      <c r="A332" s="38"/>
      <c r="B332" s="39"/>
      <c r="C332" s="276" t="s">
        <v>580</v>
      </c>
      <c r="D332" s="276" t="s">
        <v>343</v>
      </c>
      <c r="E332" s="277" t="s">
        <v>436</v>
      </c>
      <c r="F332" s="278" t="s">
        <v>962</v>
      </c>
      <c r="G332" s="279" t="s">
        <v>149</v>
      </c>
      <c r="H332" s="280">
        <v>2</v>
      </c>
      <c r="I332" s="281"/>
      <c r="J332" s="282"/>
      <c r="K332" s="283">
        <f>ROUND(P332*H332,2)</f>
        <v>0</v>
      </c>
      <c r="L332" s="278" t="s">
        <v>1</v>
      </c>
      <c r="M332" s="284"/>
      <c r="N332" s="285" t="s">
        <v>1</v>
      </c>
      <c r="O332" s="229" t="s">
        <v>40</v>
      </c>
      <c r="P332" s="230">
        <f>I332+J332</f>
        <v>0</v>
      </c>
      <c r="Q332" s="230">
        <f>ROUND(I332*H332,2)</f>
        <v>0</v>
      </c>
      <c r="R332" s="230">
        <f>ROUND(J332*H332,2)</f>
        <v>0</v>
      </c>
      <c r="S332" s="91"/>
      <c r="T332" s="231">
        <f>S332*H332</f>
        <v>0</v>
      </c>
      <c r="U332" s="231">
        <v>0.00023000000000000001</v>
      </c>
      <c r="V332" s="231">
        <f>U332*H332</f>
        <v>0.00046000000000000001</v>
      </c>
      <c r="W332" s="231">
        <v>0</v>
      </c>
      <c r="X332" s="232">
        <f>W332*H332</f>
        <v>0</v>
      </c>
      <c r="Y332" s="38"/>
      <c r="Z332" s="38"/>
      <c r="AA332" s="38"/>
      <c r="AB332" s="38"/>
      <c r="AC332" s="38"/>
      <c r="AD332" s="38"/>
      <c r="AE332" s="38"/>
      <c r="AR332" s="233" t="s">
        <v>199</v>
      </c>
      <c r="AT332" s="233" t="s">
        <v>343</v>
      </c>
      <c r="AU332" s="233" t="s">
        <v>87</v>
      </c>
      <c r="AY332" s="17" t="s">
        <v>144</v>
      </c>
      <c r="BE332" s="234">
        <f>IF(O332="základní",K332,0)</f>
        <v>0</v>
      </c>
      <c r="BF332" s="234">
        <f>IF(O332="snížená",K332,0)</f>
        <v>0</v>
      </c>
      <c r="BG332" s="234">
        <f>IF(O332="zákl. přenesená",K332,0)</f>
        <v>0</v>
      </c>
      <c r="BH332" s="234">
        <f>IF(O332="sníž. přenesená",K332,0)</f>
        <v>0</v>
      </c>
      <c r="BI332" s="234">
        <f>IF(O332="nulová",K332,0)</f>
        <v>0</v>
      </c>
      <c r="BJ332" s="17" t="s">
        <v>85</v>
      </c>
      <c r="BK332" s="234">
        <f>ROUND(P332*H332,2)</f>
        <v>0</v>
      </c>
      <c r="BL332" s="17" t="s">
        <v>151</v>
      </c>
      <c r="BM332" s="233" t="s">
        <v>1119</v>
      </c>
    </row>
    <row r="333" s="2" customFormat="1">
      <c r="A333" s="38"/>
      <c r="B333" s="39"/>
      <c r="C333" s="40"/>
      <c r="D333" s="235" t="s">
        <v>153</v>
      </c>
      <c r="E333" s="40"/>
      <c r="F333" s="236" t="s">
        <v>437</v>
      </c>
      <c r="G333" s="40"/>
      <c r="H333" s="40"/>
      <c r="I333" s="237"/>
      <c r="J333" s="237"/>
      <c r="K333" s="40"/>
      <c r="L333" s="40"/>
      <c r="M333" s="44"/>
      <c r="N333" s="238"/>
      <c r="O333" s="239"/>
      <c r="P333" s="91"/>
      <c r="Q333" s="91"/>
      <c r="R333" s="91"/>
      <c r="S333" s="91"/>
      <c r="T333" s="91"/>
      <c r="U333" s="91"/>
      <c r="V333" s="91"/>
      <c r="W333" s="91"/>
      <c r="X333" s="92"/>
      <c r="Y333" s="38"/>
      <c r="Z333" s="38"/>
      <c r="AA333" s="38"/>
      <c r="AB333" s="38"/>
      <c r="AC333" s="38"/>
      <c r="AD333" s="38"/>
      <c r="AE333" s="38"/>
      <c r="AT333" s="17" t="s">
        <v>153</v>
      </c>
      <c r="AU333" s="17" t="s">
        <v>87</v>
      </c>
    </row>
    <row r="334" s="2" customFormat="1" ht="16.5" customHeight="1">
      <c r="A334" s="38"/>
      <c r="B334" s="39"/>
      <c r="C334" s="276" t="s">
        <v>589</v>
      </c>
      <c r="D334" s="276" t="s">
        <v>343</v>
      </c>
      <c r="E334" s="277" t="s">
        <v>440</v>
      </c>
      <c r="F334" s="278" t="s">
        <v>441</v>
      </c>
      <c r="G334" s="279" t="s">
        <v>149</v>
      </c>
      <c r="H334" s="280">
        <v>1</v>
      </c>
      <c r="I334" s="281"/>
      <c r="J334" s="282"/>
      <c r="K334" s="283">
        <f>ROUND(P334*H334,2)</f>
        <v>0</v>
      </c>
      <c r="L334" s="278" t="s">
        <v>1</v>
      </c>
      <c r="M334" s="284"/>
      <c r="N334" s="285" t="s">
        <v>1</v>
      </c>
      <c r="O334" s="229" t="s">
        <v>40</v>
      </c>
      <c r="P334" s="230">
        <f>I334+J334</f>
        <v>0</v>
      </c>
      <c r="Q334" s="230">
        <f>ROUND(I334*H334,2)</f>
        <v>0</v>
      </c>
      <c r="R334" s="230">
        <f>ROUND(J334*H334,2)</f>
        <v>0</v>
      </c>
      <c r="S334" s="91"/>
      <c r="T334" s="231">
        <f>S334*H334</f>
        <v>0</v>
      </c>
      <c r="U334" s="231">
        <v>0.00023000000000000001</v>
      </c>
      <c r="V334" s="231">
        <f>U334*H334</f>
        <v>0.00023000000000000001</v>
      </c>
      <c r="W334" s="231">
        <v>0</v>
      </c>
      <c r="X334" s="232">
        <f>W334*H334</f>
        <v>0</v>
      </c>
      <c r="Y334" s="38"/>
      <c r="Z334" s="38"/>
      <c r="AA334" s="38"/>
      <c r="AB334" s="38"/>
      <c r="AC334" s="38"/>
      <c r="AD334" s="38"/>
      <c r="AE334" s="38"/>
      <c r="AR334" s="233" t="s">
        <v>199</v>
      </c>
      <c r="AT334" s="233" t="s">
        <v>343</v>
      </c>
      <c r="AU334" s="233" t="s">
        <v>87</v>
      </c>
      <c r="AY334" s="17" t="s">
        <v>144</v>
      </c>
      <c r="BE334" s="234">
        <f>IF(O334="základní",K334,0)</f>
        <v>0</v>
      </c>
      <c r="BF334" s="234">
        <f>IF(O334="snížená",K334,0)</f>
        <v>0</v>
      </c>
      <c r="BG334" s="234">
        <f>IF(O334="zákl. přenesená",K334,0)</f>
        <v>0</v>
      </c>
      <c r="BH334" s="234">
        <f>IF(O334="sníž. přenesená",K334,0)</f>
        <v>0</v>
      </c>
      <c r="BI334" s="234">
        <f>IF(O334="nulová",K334,0)</f>
        <v>0</v>
      </c>
      <c r="BJ334" s="17" t="s">
        <v>85</v>
      </c>
      <c r="BK334" s="234">
        <f>ROUND(P334*H334,2)</f>
        <v>0</v>
      </c>
      <c r="BL334" s="17" t="s">
        <v>151</v>
      </c>
      <c r="BM334" s="233" t="s">
        <v>1120</v>
      </c>
    </row>
    <row r="335" s="2" customFormat="1">
      <c r="A335" s="38"/>
      <c r="B335" s="39"/>
      <c r="C335" s="40"/>
      <c r="D335" s="235" t="s">
        <v>153</v>
      </c>
      <c r="E335" s="40"/>
      <c r="F335" s="236" t="s">
        <v>441</v>
      </c>
      <c r="G335" s="40"/>
      <c r="H335" s="40"/>
      <c r="I335" s="237"/>
      <c r="J335" s="237"/>
      <c r="K335" s="40"/>
      <c r="L335" s="40"/>
      <c r="M335" s="44"/>
      <c r="N335" s="238"/>
      <c r="O335" s="239"/>
      <c r="P335" s="91"/>
      <c r="Q335" s="91"/>
      <c r="R335" s="91"/>
      <c r="S335" s="91"/>
      <c r="T335" s="91"/>
      <c r="U335" s="91"/>
      <c r="V335" s="91"/>
      <c r="W335" s="91"/>
      <c r="X335" s="92"/>
      <c r="Y335" s="38"/>
      <c r="Z335" s="38"/>
      <c r="AA335" s="38"/>
      <c r="AB335" s="38"/>
      <c r="AC335" s="38"/>
      <c r="AD335" s="38"/>
      <c r="AE335" s="38"/>
      <c r="AT335" s="17" t="s">
        <v>153</v>
      </c>
      <c r="AU335" s="17" t="s">
        <v>87</v>
      </c>
    </row>
    <row r="336" s="12" customFormat="1" ht="22.8" customHeight="1">
      <c r="A336" s="12"/>
      <c r="B336" s="204"/>
      <c r="C336" s="205"/>
      <c r="D336" s="206" t="s">
        <v>76</v>
      </c>
      <c r="E336" s="219" t="s">
        <v>207</v>
      </c>
      <c r="F336" s="219" t="s">
        <v>543</v>
      </c>
      <c r="G336" s="205"/>
      <c r="H336" s="205"/>
      <c r="I336" s="208"/>
      <c r="J336" s="208"/>
      <c r="K336" s="220">
        <f>BK336</f>
        <v>0</v>
      </c>
      <c r="L336" s="205"/>
      <c r="M336" s="210"/>
      <c r="N336" s="211"/>
      <c r="O336" s="212"/>
      <c r="P336" s="212"/>
      <c r="Q336" s="213">
        <f>SUM(Q337:Q353)</f>
        <v>0</v>
      </c>
      <c r="R336" s="213">
        <f>SUM(R337:R353)</f>
        <v>0</v>
      </c>
      <c r="S336" s="212"/>
      <c r="T336" s="214">
        <f>SUM(T337:T353)</f>
        <v>0</v>
      </c>
      <c r="U336" s="212"/>
      <c r="V336" s="214">
        <f>SUM(V337:V353)</f>
        <v>0.030019999999999998</v>
      </c>
      <c r="W336" s="212"/>
      <c r="X336" s="215">
        <f>SUM(X337:X353)</f>
        <v>30</v>
      </c>
      <c r="Y336" s="12"/>
      <c r="Z336" s="12"/>
      <c r="AA336" s="12"/>
      <c r="AB336" s="12"/>
      <c r="AC336" s="12"/>
      <c r="AD336" s="12"/>
      <c r="AE336" s="12"/>
      <c r="AR336" s="216" t="s">
        <v>85</v>
      </c>
      <c r="AT336" s="217" t="s">
        <v>76</v>
      </c>
      <c r="AU336" s="217" t="s">
        <v>85</v>
      </c>
      <c r="AY336" s="216" t="s">
        <v>144</v>
      </c>
      <c r="BK336" s="218">
        <f>SUM(BK337:BK353)</f>
        <v>0</v>
      </c>
    </row>
    <row r="337" s="2" customFormat="1" ht="16.5" customHeight="1">
      <c r="A337" s="38"/>
      <c r="B337" s="39"/>
      <c r="C337" s="221" t="s">
        <v>439</v>
      </c>
      <c r="D337" s="221" t="s">
        <v>146</v>
      </c>
      <c r="E337" s="222" t="s">
        <v>643</v>
      </c>
      <c r="F337" s="223" t="s">
        <v>974</v>
      </c>
      <c r="G337" s="224" t="s">
        <v>149</v>
      </c>
      <c r="H337" s="225">
        <v>2</v>
      </c>
      <c r="I337" s="226"/>
      <c r="J337" s="226"/>
      <c r="K337" s="227">
        <f>ROUND(P337*H337,2)</f>
        <v>0</v>
      </c>
      <c r="L337" s="223" t="s">
        <v>1</v>
      </c>
      <c r="M337" s="44"/>
      <c r="N337" s="228" t="s">
        <v>1</v>
      </c>
      <c r="O337" s="229" t="s">
        <v>40</v>
      </c>
      <c r="P337" s="230">
        <f>I337+J337</f>
        <v>0</v>
      </c>
      <c r="Q337" s="230">
        <f>ROUND(I337*H337,2)</f>
        <v>0</v>
      </c>
      <c r="R337" s="230">
        <f>ROUND(J337*H337,2)</f>
        <v>0</v>
      </c>
      <c r="S337" s="91"/>
      <c r="T337" s="231">
        <f>S337*H337</f>
        <v>0</v>
      </c>
      <c r="U337" s="231">
        <v>0.012919999999999999</v>
      </c>
      <c r="V337" s="231">
        <f>U337*H337</f>
        <v>0.025839999999999998</v>
      </c>
      <c r="W337" s="231">
        <v>0</v>
      </c>
      <c r="X337" s="232">
        <f>W337*H337</f>
        <v>0</v>
      </c>
      <c r="Y337" s="38"/>
      <c r="Z337" s="38"/>
      <c r="AA337" s="38"/>
      <c r="AB337" s="38"/>
      <c r="AC337" s="38"/>
      <c r="AD337" s="38"/>
      <c r="AE337" s="38"/>
      <c r="AR337" s="233" t="s">
        <v>151</v>
      </c>
      <c r="AT337" s="233" t="s">
        <v>146</v>
      </c>
      <c r="AU337" s="233" t="s">
        <v>87</v>
      </c>
      <c r="AY337" s="17" t="s">
        <v>144</v>
      </c>
      <c r="BE337" s="234">
        <f>IF(O337="základní",K337,0)</f>
        <v>0</v>
      </c>
      <c r="BF337" s="234">
        <f>IF(O337="snížená",K337,0)</f>
        <v>0</v>
      </c>
      <c r="BG337" s="234">
        <f>IF(O337="zákl. přenesená",K337,0)</f>
        <v>0</v>
      </c>
      <c r="BH337" s="234">
        <f>IF(O337="sníž. přenesená",K337,0)</f>
        <v>0</v>
      </c>
      <c r="BI337" s="234">
        <f>IF(O337="nulová",K337,0)</f>
        <v>0</v>
      </c>
      <c r="BJ337" s="17" t="s">
        <v>85</v>
      </c>
      <c r="BK337" s="234">
        <f>ROUND(P337*H337,2)</f>
        <v>0</v>
      </c>
      <c r="BL337" s="17" t="s">
        <v>151</v>
      </c>
      <c r="BM337" s="233" t="s">
        <v>1121</v>
      </c>
    </row>
    <row r="338" s="2" customFormat="1">
      <c r="A338" s="38"/>
      <c r="B338" s="39"/>
      <c r="C338" s="40"/>
      <c r="D338" s="235" t="s">
        <v>153</v>
      </c>
      <c r="E338" s="40"/>
      <c r="F338" s="236" t="s">
        <v>974</v>
      </c>
      <c r="G338" s="40"/>
      <c r="H338" s="40"/>
      <c r="I338" s="237"/>
      <c r="J338" s="237"/>
      <c r="K338" s="40"/>
      <c r="L338" s="40"/>
      <c r="M338" s="44"/>
      <c r="N338" s="238"/>
      <c r="O338" s="239"/>
      <c r="P338" s="91"/>
      <c r="Q338" s="91"/>
      <c r="R338" s="91"/>
      <c r="S338" s="91"/>
      <c r="T338" s="91"/>
      <c r="U338" s="91"/>
      <c r="V338" s="91"/>
      <c r="W338" s="91"/>
      <c r="X338" s="92"/>
      <c r="Y338" s="38"/>
      <c r="Z338" s="38"/>
      <c r="AA338" s="38"/>
      <c r="AB338" s="38"/>
      <c r="AC338" s="38"/>
      <c r="AD338" s="38"/>
      <c r="AE338" s="38"/>
      <c r="AT338" s="17" t="s">
        <v>153</v>
      </c>
      <c r="AU338" s="17" t="s">
        <v>87</v>
      </c>
    </row>
    <row r="339" s="13" customFormat="1">
      <c r="A339" s="13"/>
      <c r="B339" s="242"/>
      <c r="C339" s="243"/>
      <c r="D339" s="235" t="s">
        <v>157</v>
      </c>
      <c r="E339" s="244" t="s">
        <v>1</v>
      </c>
      <c r="F339" s="245" t="s">
        <v>1122</v>
      </c>
      <c r="G339" s="243"/>
      <c r="H339" s="246">
        <v>2</v>
      </c>
      <c r="I339" s="247"/>
      <c r="J339" s="247"/>
      <c r="K339" s="243"/>
      <c r="L339" s="243"/>
      <c r="M339" s="248"/>
      <c r="N339" s="249"/>
      <c r="O339" s="250"/>
      <c r="P339" s="250"/>
      <c r="Q339" s="250"/>
      <c r="R339" s="250"/>
      <c r="S339" s="250"/>
      <c r="T339" s="250"/>
      <c r="U339" s="250"/>
      <c r="V339" s="250"/>
      <c r="W339" s="250"/>
      <c r="X339" s="251"/>
      <c r="Y339" s="13"/>
      <c r="Z339" s="13"/>
      <c r="AA339" s="13"/>
      <c r="AB339" s="13"/>
      <c r="AC339" s="13"/>
      <c r="AD339" s="13"/>
      <c r="AE339" s="13"/>
      <c r="AT339" s="252" t="s">
        <v>157</v>
      </c>
      <c r="AU339" s="252" t="s">
        <v>87</v>
      </c>
      <c r="AV339" s="13" t="s">
        <v>87</v>
      </c>
      <c r="AW339" s="13" t="s">
        <v>5</v>
      </c>
      <c r="AX339" s="13" t="s">
        <v>77</v>
      </c>
      <c r="AY339" s="252" t="s">
        <v>144</v>
      </c>
    </row>
    <row r="340" s="14" customFormat="1">
      <c r="A340" s="14"/>
      <c r="B340" s="253"/>
      <c r="C340" s="254"/>
      <c r="D340" s="235" t="s">
        <v>157</v>
      </c>
      <c r="E340" s="255" t="s">
        <v>1</v>
      </c>
      <c r="F340" s="256" t="s">
        <v>159</v>
      </c>
      <c r="G340" s="254"/>
      <c r="H340" s="257">
        <v>2</v>
      </c>
      <c r="I340" s="258"/>
      <c r="J340" s="258"/>
      <c r="K340" s="254"/>
      <c r="L340" s="254"/>
      <c r="M340" s="259"/>
      <c r="N340" s="260"/>
      <c r="O340" s="261"/>
      <c r="P340" s="261"/>
      <c r="Q340" s="261"/>
      <c r="R340" s="261"/>
      <c r="S340" s="261"/>
      <c r="T340" s="261"/>
      <c r="U340" s="261"/>
      <c r="V340" s="261"/>
      <c r="W340" s="261"/>
      <c r="X340" s="262"/>
      <c r="Y340" s="14"/>
      <c r="Z340" s="14"/>
      <c r="AA340" s="14"/>
      <c r="AB340" s="14"/>
      <c r="AC340" s="14"/>
      <c r="AD340" s="14"/>
      <c r="AE340" s="14"/>
      <c r="AT340" s="263" t="s">
        <v>157</v>
      </c>
      <c r="AU340" s="263" t="s">
        <v>87</v>
      </c>
      <c r="AV340" s="14" t="s">
        <v>151</v>
      </c>
      <c r="AW340" s="14" t="s">
        <v>5</v>
      </c>
      <c r="AX340" s="14" t="s">
        <v>85</v>
      </c>
      <c r="AY340" s="263" t="s">
        <v>144</v>
      </c>
    </row>
    <row r="341" s="2" customFormat="1" ht="16.5" customHeight="1">
      <c r="A341" s="38"/>
      <c r="B341" s="39"/>
      <c r="C341" s="221" t="s">
        <v>443</v>
      </c>
      <c r="D341" s="221" t="s">
        <v>146</v>
      </c>
      <c r="E341" s="222" t="s">
        <v>545</v>
      </c>
      <c r="F341" s="223" t="s">
        <v>964</v>
      </c>
      <c r="G341" s="224" t="s">
        <v>202</v>
      </c>
      <c r="H341" s="225">
        <v>22</v>
      </c>
      <c r="I341" s="226"/>
      <c r="J341" s="226"/>
      <c r="K341" s="227">
        <f>ROUND(P341*H341,2)</f>
        <v>0</v>
      </c>
      <c r="L341" s="223" t="s">
        <v>1</v>
      </c>
      <c r="M341" s="44"/>
      <c r="N341" s="228" t="s">
        <v>1</v>
      </c>
      <c r="O341" s="229" t="s">
        <v>40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91"/>
      <c r="T341" s="231">
        <f>S341*H341</f>
        <v>0</v>
      </c>
      <c r="U341" s="231">
        <v>0.00019000000000000001</v>
      </c>
      <c r="V341" s="231">
        <f>U341*H341</f>
        <v>0.0041800000000000006</v>
      </c>
      <c r="W341" s="231">
        <v>0</v>
      </c>
      <c r="X341" s="232">
        <f>W341*H341</f>
        <v>0</v>
      </c>
      <c r="Y341" s="38"/>
      <c r="Z341" s="38"/>
      <c r="AA341" s="38"/>
      <c r="AB341" s="38"/>
      <c r="AC341" s="38"/>
      <c r="AD341" s="38"/>
      <c r="AE341" s="38"/>
      <c r="AR341" s="233" t="s">
        <v>151</v>
      </c>
      <c r="AT341" s="233" t="s">
        <v>146</v>
      </c>
      <c r="AU341" s="233" t="s">
        <v>87</v>
      </c>
      <c r="AY341" s="17" t="s">
        <v>144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7" t="s">
        <v>85</v>
      </c>
      <c r="BK341" s="234">
        <f>ROUND(P341*H341,2)</f>
        <v>0</v>
      </c>
      <c r="BL341" s="17" t="s">
        <v>151</v>
      </c>
      <c r="BM341" s="233" t="s">
        <v>1123</v>
      </c>
    </row>
    <row r="342" s="2" customFormat="1">
      <c r="A342" s="38"/>
      <c r="B342" s="39"/>
      <c r="C342" s="40"/>
      <c r="D342" s="235" t="s">
        <v>153</v>
      </c>
      <c r="E342" s="40"/>
      <c r="F342" s="236" t="s">
        <v>966</v>
      </c>
      <c r="G342" s="40"/>
      <c r="H342" s="40"/>
      <c r="I342" s="237"/>
      <c r="J342" s="237"/>
      <c r="K342" s="40"/>
      <c r="L342" s="40"/>
      <c r="M342" s="44"/>
      <c r="N342" s="238"/>
      <c r="O342" s="239"/>
      <c r="P342" s="91"/>
      <c r="Q342" s="91"/>
      <c r="R342" s="91"/>
      <c r="S342" s="91"/>
      <c r="T342" s="91"/>
      <c r="U342" s="91"/>
      <c r="V342" s="91"/>
      <c r="W342" s="91"/>
      <c r="X342" s="92"/>
      <c r="Y342" s="38"/>
      <c r="Z342" s="38"/>
      <c r="AA342" s="38"/>
      <c r="AB342" s="38"/>
      <c r="AC342" s="38"/>
      <c r="AD342" s="38"/>
      <c r="AE342" s="38"/>
      <c r="AT342" s="17" t="s">
        <v>153</v>
      </c>
      <c r="AU342" s="17" t="s">
        <v>87</v>
      </c>
    </row>
    <row r="343" s="13" customFormat="1">
      <c r="A343" s="13"/>
      <c r="B343" s="242"/>
      <c r="C343" s="243"/>
      <c r="D343" s="235" t="s">
        <v>157</v>
      </c>
      <c r="E343" s="244" t="s">
        <v>1</v>
      </c>
      <c r="F343" s="245" t="s">
        <v>1124</v>
      </c>
      <c r="G343" s="243"/>
      <c r="H343" s="246">
        <v>22</v>
      </c>
      <c r="I343" s="247"/>
      <c r="J343" s="247"/>
      <c r="K343" s="243"/>
      <c r="L343" s="243"/>
      <c r="M343" s="248"/>
      <c r="N343" s="249"/>
      <c r="O343" s="250"/>
      <c r="P343" s="250"/>
      <c r="Q343" s="250"/>
      <c r="R343" s="250"/>
      <c r="S343" s="250"/>
      <c r="T343" s="250"/>
      <c r="U343" s="250"/>
      <c r="V343" s="250"/>
      <c r="W343" s="250"/>
      <c r="X343" s="251"/>
      <c r="Y343" s="13"/>
      <c r="Z343" s="13"/>
      <c r="AA343" s="13"/>
      <c r="AB343" s="13"/>
      <c r="AC343" s="13"/>
      <c r="AD343" s="13"/>
      <c r="AE343" s="13"/>
      <c r="AT343" s="252" t="s">
        <v>157</v>
      </c>
      <c r="AU343" s="252" t="s">
        <v>87</v>
      </c>
      <c r="AV343" s="13" t="s">
        <v>87</v>
      </c>
      <c r="AW343" s="13" t="s">
        <v>5</v>
      </c>
      <c r="AX343" s="13" t="s">
        <v>77</v>
      </c>
      <c r="AY343" s="252" t="s">
        <v>144</v>
      </c>
    </row>
    <row r="344" s="14" customFormat="1">
      <c r="A344" s="14"/>
      <c r="B344" s="253"/>
      <c r="C344" s="254"/>
      <c r="D344" s="235" t="s">
        <v>157</v>
      </c>
      <c r="E344" s="255" t="s">
        <v>1</v>
      </c>
      <c r="F344" s="256" t="s">
        <v>159</v>
      </c>
      <c r="G344" s="254"/>
      <c r="H344" s="257">
        <v>22</v>
      </c>
      <c r="I344" s="258"/>
      <c r="J344" s="258"/>
      <c r="K344" s="254"/>
      <c r="L344" s="254"/>
      <c r="M344" s="259"/>
      <c r="N344" s="260"/>
      <c r="O344" s="261"/>
      <c r="P344" s="261"/>
      <c r="Q344" s="261"/>
      <c r="R344" s="261"/>
      <c r="S344" s="261"/>
      <c r="T344" s="261"/>
      <c r="U344" s="261"/>
      <c r="V344" s="261"/>
      <c r="W344" s="261"/>
      <c r="X344" s="262"/>
      <c r="Y344" s="14"/>
      <c r="Z344" s="14"/>
      <c r="AA344" s="14"/>
      <c r="AB344" s="14"/>
      <c r="AC344" s="14"/>
      <c r="AD344" s="14"/>
      <c r="AE344" s="14"/>
      <c r="AT344" s="263" t="s">
        <v>157</v>
      </c>
      <c r="AU344" s="263" t="s">
        <v>87</v>
      </c>
      <c r="AV344" s="14" t="s">
        <v>151</v>
      </c>
      <c r="AW344" s="14" t="s">
        <v>5</v>
      </c>
      <c r="AX344" s="14" t="s">
        <v>85</v>
      </c>
      <c r="AY344" s="263" t="s">
        <v>144</v>
      </c>
    </row>
    <row r="345" s="2" customFormat="1" ht="24.15" customHeight="1">
      <c r="A345" s="38"/>
      <c r="B345" s="39"/>
      <c r="C345" s="221" t="s">
        <v>448</v>
      </c>
      <c r="D345" s="221" t="s">
        <v>146</v>
      </c>
      <c r="E345" s="222" t="s">
        <v>551</v>
      </c>
      <c r="F345" s="223" t="s">
        <v>552</v>
      </c>
      <c r="G345" s="224" t="s">
        <v>216</v>
      </c>
      <c r="H345" s="225">
        <v>15</v>
      </c>
      <c r="I345" s="226"/>
      <c r="J345" s="226"/>
      <c r="K345" s="227">
        <f>ROUND(P345*H345,2)</f>
        <v>0</v>
      </c>
      <c r="L345" s="223" t="s">
        <v>150</v>
      </c>
      <c r="M345" s="44"/>
      <c r="N345" s="228" t="s">
        <v>1</v>
      </c>
      <c r="O345" s="229" t="s">
        <v>40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91"/>
      <c r="T345" s="231">
        <f>S345*H345</f>
        <v>0</v>
      </c>
      <c r="U345" s="231">
        <v>0</v>
      </c>
      <c r="V345" s="231">
        <f>U345*H345</f>
        <v>0</v>
      </c>
      <c r="W345" s="231">
        <v>2</v>
      </c>
      <c r="X345" s="232">
        <f>W345*H345</f>
        <v>30</v>
      </c>
      <c r="Y345" s="38"/>
      <c r="Z345" s="38"/>
      <c r="AA345" s="38"/>
      <c r="AB345" s="38"/>
      <c r="AC345" s="38"/>
      <c r="AD345" s="38"/>
      <c r="AE345" s="38"/>
      <c r="AR345" s="233" t="s">
        <v>151</v>
      </c>
      <c r="AT345" s="233" t="s">
        <v>146</v>
      </c>
      <c r="AU345" s="233" t="s">
        <v>87</v>
      </c>
      <c r="AY345" s="17" t="s">
        <v>144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7" t="s">
        <v>85</v>
      </c>
      <c r="BK345" s="234">
        <f>ROUND(P345*H345,2)</f>
        <v>0</v>
      </c>
      <c r="BL345" s="17" t="s">
        <v>151</v>
      </c>
      <c r="BM345" s="233" t="s">
        <v>1125</v>
      </c>
    </row>
    <row r="346" s="2" customFormat="1">
      <c r="A346" s="38"/>
      <c r="B346" s="39"/>
      <c r="C346" s="40"/>
      <c r="D346" s="235" t="s">
        <v>153</v>
      </c>
      <c r="E346" s="40"/>
      <c r="F346" s="236" t="s">
        <v>554</v>
      </c>
      <c r="G346" s="40"/>
      <c r="H346" s="40"/>
      <c r="I346" s="237"/>
      <c r="J346" s="237"/>
      <c r="K346" s="40"/>
      <c r="L346" s="40"/>
      <c r="M346" s="44"/>
      <c r="N346" s="238"/>
      <c r="O346" s="239"/>
      <c r="P346" s="91"/>
      <c r="Q346" s="91"/>
      <c r="R346" s="91"/>
      <c r="S346" s="91"/>
      <c r="T346" s="91"/>
      <c r="U346" s="91"/>
      <c r="V346" s="91"/>
      <c r="W346" s="91"/>
      <c r="X346" s="92"/>
      <c r="Y346" s="38"/>
      <c r="Z346" s="38"/>
      <c r="AA346" s="38"/>
      <c r="AB346" s="38"/>
      <c r="AC346" s="38"/>
      <c r="AD346" s="38"/>
      <c r="AE346" s="38"/>
      <c r="AT346" s="17" t="s">
        <v>153</v>
      </c>
      <c r="AU346" s="17" t="s">
        <v>87</v>
      </c>
    </row>
    <row r="347" s="2" customFormat="1">
      <c r="A347" s="38"/>
      <c r="B347" s="39"/>
      <c r="C347" s="40"/>
      <c r="D347" s="240" t="s">
        <v>155</v>
      </c>
      <c r="E347" s="40"/>
      <c r="F347" s="241" t="s">
        <v>555</v>
      </c>
      <c r="G347" s="40"/>
      <c r="H347" s="40"/>
      <c r="I347" s="237"/>
      <c r="J347" s="237"/>
      <c r="K347" s="40"/>
      <c r="L347" s="40"/>
      <c r="M347" s="44"/>
      <c r="N347" s="238"/>
      <c r="O347" s="239"/>
      <c r="P347" s="91"/>
      <c r="Q347" s="91"/>
      <c r="R347" s="91"/>
      <c r="S347" s="91"/>
      <c r="T347" s="91"/>
      <c r="U347" s="91"/>
      <c r="V347" s="91"/>
      <c r="W347" s="91"/>
      <c r="X347" s="92"/>
      <c r="Y347" s="38"/>
      <c r="Z347" s="38"/>
      <c r="AA347" s="38"/>
      <c r="AB347" s="38"/>
      <c r="AC347" s="38"/>
      <c r="AD347" s="38"/>
      <c r="AE347" s="38"/>
      <c r="AT347" s="17" t="s">
        <v>155</v>
      </c>
      <c r="AU347" s="17" t="s">
        <v>87</v>
      </c>
    </row>
    <row r="348" s="13" customFormat="1">
      <c r="A348" s="13"/>
      <c r="B348" s="242"/>
      <c r="C348" s="243"/>
      <c r="D348" s="235" t="s">
        <v>157</v>
      </c>
      <c r="E348" s="244" t="s">
        <v>1</v>
      </c>
      <c r="F348" s="245" t="s">
        <v>1126</v>
      </c>
      <c r="G348" s="243"/>
      <c r="H348" s="246">
        <v>15</v>
      </c>
      <c r="I348" s="247"/>
      <c r="J348" s="247"/>
      <c r="K348" s="243"/>
      <c r="L348" s="243"/>
      <c r="M348" s="248"/>
      <c r="N348" s="249"/>
      <c r="O348" s="250"/>
      <c r="P348" s="250"/>
      <c r="Q348" s="250"/>
      <c r="R348" s="250"/>
      <c r="S348" s="250"/>
      <c r="T348" s="250"/>
      <c r="U348" s="250"/>
      <c r="V348" s="250"/>
      <c r="W348" s="250"/>
      <c r="X348" s="251"/>
      <c r="Y348" s="13"/>
      <c r="Z348" s="13"/>
      <c r="AA348" s="13"/>
      <c r="AB348" s="13"/>
      <c r="AC348" s="13"/>
      <c r="AD348" s="13"/>
      <c r="AE348" s="13"/>
      <c r="AT348" s="252" t="s">
        <v>157</v>
      </c>
      <c r="AU348" s="252" t="s">
        <v>87</v>
      </c>
      <c r="AV348" s="13" t="s">
        <v>87</v>
      </c>
      <c r="AW348" s="13" t="s">
        <v>5</v>
      </c>
      <c r="AX348" s="13" t="s">
        <v>77</v>
      </c>
      <c r="AY348" s="252" t="s">
        <v>144</v>
      </c>
    </row>
    <row r="349" s="14" customFormat="1">
      <c r="A349" s="14"/>
      <c r="B349" s="253"/>
      <c r="C349" s="254"/>
      <c r="D349" s="235" t="s">
        <v>157</v>
      </c>
      <c r="E349" s="255" t="s">
        <v>1</v>
      </c>
      <c r="F349" s="256" t="s">
        <v>159</v>
      </c>
      <c r="G349" s="254"/>
      <c r="H349" s="257">
        <v>15</v>
      </c>
      <c r="I349" s="258"/>
      <c r="J349" s="258"/>
      <c r="K349" s="254"/>
      <c r="L349" s="254"/>
      <c r="M349" s="259"/>
      <c r="N349" s="260"/>
      <c r="O349" s="261"/>
      <c r="P349" s="261"/>
      <c r="Q349" s="261"/>
      <c r="R349" s="261"/>
      <c r="S349" s="261"/>
      <c r="T349" s="261"/>
      <c r="U349" s="261"/>
      <c r="V349" s="261"/>
      <c r="W349" s="261"/>
      <c r="X349" s="262"/>
      <c r="Y349" s="14"/>
      <c r="Z349" s="14"/>
      <c r="AA349" s="14"/>
      <c r="AB349" s="14"/>
      <c r="AC349" s="14"/>
      <c r="AD349" s="14"/>
      <c r="AE349" s="14"/>
      <c r="AT349" s="263" t="s">
        <v>157</v>
      </c>
      <c r="AU349" s="263" t="s">
        <v>87</v>
      </c>
      <c r="AV349" s="14" t="s">
        <v>151</v>
      </c>
      <c r="AW349" s="14" t="s">
        <v>5</v>
      </c>
      <c r="AX349" s="14" t="s">
        <v>85</v>
      </c>
      <c r="AY349" s="263" t="s">
        <v>144</v>
      </c>
    </row>
    <row r="350" s="2" customFormat="1" ht="24.15" customHeight="1">
      <c r="A350" s="38"/>
      <c r="B350" s="39"/>
      <c r="C350" s="276" t="s">
        <v>455</v>
      </c>
      <c r="D350" s="276" t="s">
        <v>343</v>
      </c>
      <c r="E350" s="277" t="s">
        <v>970</v>
      </c>
      <c r="F350" s="278" t="s">
        <v>971</v>
      </c>
      <c r="G350" s="279" t="s">
        <v>149</v>
      </c>
      <c r="H350" s="280">
        <v>2</v>
      </c>
      <c r="I350" s="281"/>
      <c r="J350" s="282"/>
      <c r="K350" s="283">
        <f>ROUND(P350*H350,2)</f>
        <v>0</v>
      </c>
      <c r="L350" s="278" t="s">
        <v>1</v>
      </c>
      <c r="M350" s="284"/>
      <c r="N350" s="285" t="s">
        <v>1</v>
      </c>
      <c r="O350" s="229" t="s">
        <v>40</v>
      </c>
      <c r="P350" s="230">
        <f>I350+J350</f>
        <v>0</v>
      </c>
      <c r="Q350" s="230">
        <f>ROUND(I350*H350,2)</f>
        <v>0</v>
      </c>
      <c r="R350" s="230">
        <f>ROUND(J350*H350,2)</f>
        <v>0</v>
      </c>
      <c r="S350" s="91"/>
      <c r="T350" s="231">
        <f>S350*H350</f>
        <v>0</v>
      </c>
      <c r="U350" s="231">
        <v>0</v>
      </c>
      <c r="V350" s="231">
        <f>U350*H350</f>
        <v>0</v>
      </c>
      <c r="W350" s="231">
        <v>0</v>
      </c>
      <c r="X350" s="232">
        <f>W350*H350</f>
        <v>0</v>
      </c>
      <c r="Y350" s="38"/>
      <c r="Z350" s="38"/>
      <c r="AA350" s="38"/>
      <c r="AB350" s="38"/>
      <c r="AC350" s="38"/>
      <c r="AD350" s="38"/>
      <c r="AE350" s="38"/>
      <c r="AR350" s="233" t="s">
        <v>199</v>
      </c>
      <c r="AT350" s="233" t="s">
        <v>343</v>
      </c>
      <c r="AU350" s="233" t="s">
        <v>87</v>
      </c>
      <c r="AY350" s="17" t="s">
        <v>144</v>
      </c>
      <c r="BE350" s="234">
        <f>IF(O350="základní",K350,0)</f>
        <v>0</v>
      </c>
      <c r="BF350" s="234">
        <f>IF(O350="snížená",K350,0)</f>
        <v>0</v>
      </c>
      <c r="BG350" s="234">
        <f>IF(O350="zákl. přenesená",K350,0)</f>
        <v>0</v>
      </c>
      <c r="BH350" s="234">
        <f>IF(O350="sníž. přenesená",K350,0)</f>
        <v>0</v>
      </c>
      <c r="BI350" s="234">
        <f>IF(O350="nulová",K350,0)</f>
        <v>0</v>
      </c>
      <c r="BJ350" s="17" t="s">
        <v>85</v>
      </c>
      <c r="BK350" s="234">
        <f>ROUND(P350*H350,2)</f>
        <v>0</v>
      </c>
      <c r="BL350" s="17" t="s">
        <v>151</v>
      </c>
      <c r="BM350" s="233" t="s">
        <v>1127</v>
      </c>
    </row>
    <row r="351" s="2" customFormat="1">
      <c r="A351" s="38"/>
      <c r="B351" s="39"/>
      <c r="C351" s="40"/>
      <c r="D351" s="235" t="s">
        <v>153</v>
      </c>
      <c r="E351" s="40"/>
      <c r="F351" s="236" t="s">
        <v>971</v>
      </c>
      <c r="G351" s="40"/>
      <c r="H351" s="40"/>
      <c r="I351" s="237"/>
      <c r="J351" s="237"/>
      <c r="K351" s="40"/>
      <c r="L351" s="40"/>
      <c r="M351" s="44"/>
      <c r="N351" s="238"/>
      <c r="O351" s="239"/>
      <c r="P351" s="91"/>
      <c r="Q351" s="91"/>
      <c r="R351" s="91"/>
      <c r="S351" s="91"/>
      <c r="T351" s="91"/>
      <c r="U351" s="91"/>
      <c r="V351" s="91"/>
      <c r="W351" s="91"/>
      <c r="X351" s="92"/>
      <c r="Y351" s="38"/>
      <c r="Z351" s="38"/>
      <c r="AA351" s="38"/>
      <c r="AB351" s="38"/>
      <c r="AC351" s="38"/>
      <c r="AD351" s="38"/>
      <c r="AE351" s="38"/>
      <c r="AT351" s="17" t="s">
        <v>153</v>
      </c>
      <c r="AU351" s="17" t="s">
        <v>87</v>
      </c>
    </row>
    <row r="352" s="13" customFormat="1">
      <c r="A352" s="13"/>
      <c r="B352" s="242"/>
      <c r="C352" s="243"/>
      <c r="D352" s="235" t="s">
        <v>157</v>
      </c>
      <c r="E352" s="244" t="s">
        <v>1</v>
      </c>
      <c r="F352" s="245" t="s">
        <v>973</v>
      </c>
      <c r="G352" s="243"/>
      <c r="H352" s="246">
        <v>2</v>
      </c>
      <c r="I352" s="247"/>
      <c r="J352" s="247"/>
      <c r="K352" s="243"/>
      <c r="L352" s="243"/>
      <c r="M352" s="248"/>
      <c r="N352" s="249"/>
      <c r="O352" s="250"/>
      <c r="P352" s="250"/>
      <c r="Q352" s="250"/>
      <c r="R352" s="250"/>
      <c r="S352" s="250"/>
      <c r="T352" s="250"/>
      <c r="U352" s="250"/>
      <c r="V352" s="250"/>
      <c r="W352" s="250"/>
      <c r="X352" s="251"/>
      <c r="Y352" s="13"/>
      <c r="Z352" s="13"/>
      <c r="AA352" s="13"/>
      <c r="AB352" s="13"/>
      <c r="AC352" s="13"/>
      <c r="AD352" s="13"/>
      <c r="AE352" s="13"/>
      <c r="AT352" s="252" t="s">
        <v>157</v>
      </c>
      <c r="AU352" s="252" t="s">
        <v>87</v>
      </c>
      <c r="AV352" s="13" t="s">
        <v>87</v>
      </c>
      <c r="AW352" s="13" t="s">
        <v>5</v>
      </c>
      <c r="AX352" s="13" t="s">
        <v>77</v>
      </c>
      <c r="AY352" s="252" t="s">
        <v>144</v>
      </c>
    </row>
    <row r="353" s="14" customFormat="1">
      <c r="A353" s="14"/>
      <c r="B353" s="253"/>
      <c r="C353" s="254"/>
      <c r="D353" s="235" t="s">
        <v>157</v>
      </c>
      <c r="E353" s="255" t="s">
        <v>1</v>
      </c>
      <c r="F353" s="256" t="s">
        <v>159</v>
      </c>
      <c r="G353" s="254"/>
      <c r="H353" s="257">
        <v>2</v>
      </c>
      <c r="I353" s="258"/>
      <c r="J353" s="258"/>
      <c r="K353" s="254"/>
      <c r="L353" s="254"/>
      <c r="M353" s="259"/>
      <c r="N353" s="260"/>
      <c r="O353" s="261"/>
      <c r="P353" s="261"/>
      <c r="Q353" s="261"/>
      <c r="R353" s="261"/>
      <c r="S353" s="261"/>
      <c r="T353" s="261"/>
      <c r="U353" s="261"/>
      <c r="V353" s="261"/>
      <c r="W353" s="261"/>
      <c r="X353" s="262"/>
      <c r="Y353" s="14"/>
      <c r="Z353" s="14"/>
      <c r="AA353" s="14"/>
      <c r="AB353" s="14"/>
      <c r="AC353" s="14"/>
      <c r="AD353" s="14"/>
      <c r="AE353" s="14"/>
      <c r="AT353" s="263" t="s">
        <v>157</v>
      </c>
      <c r="AU353" s="263" t="s">
        <v>87</v>
      </c>
      <c r="AV353" s="14" t="s">
        <v>151</v>
      </c>
      <c r="AW353" s="14" t="s">
        <v>5</v>
      </c>
      <c r="AX353" s="14" t="s">
        <v>85</v>
      </c>
      <c r="AY353" s="263" t="s">
        <v>144</v>
      </c>
    </row>
    <row r="354" s="12" customFormat="1" ht="22.8" customHeight="1">
      <c r="A354" s="12"/>
      <c r="B354" s="204"/>
      <c r="C354" s="205"/>
      <c r="D354" s="206" t="s">
        <v>76</v>
      </c>
      <c r="E354" s="219" t="s">
        <v>557</v>
      </c>
      <c r="F354" s="219" t="s">
        <v>558</v>
      </c>
      <c r="G354" s="205"/>
      <c r="H354" s="205"/>
      <c r="I354" s="208"/>
      <c r="J354" s="208"/>
      <c r="K354" s="220">
        <f>BK354</f>
        <v>0</v>
      </c>
      <c r="L354" s="205"/>
      <c r="M354" s="210"/>
      <c r="N354" s="211"/>
      <c r="O354" s="212"/>
      <c r="P354" s="212"/>
      <c r="Q354" s="213">
        <f>SUM(Q355:Q374)</f>
        <v>0</v>
      </c>
      <c r="R354" s="213">
        <f>SUM(R355:R374)</f>
        <v>0</v>
      </c>
      <c r="S354" s="212"/>
      <c r="T354" s="214">
        <f>SUM(T355:T374)</f>
        <v>0</v>
      </c>
      <c r="U354" s="212"/>
      <c r="V354" s="214">
        <f>SUM(V355:V374)</f>
        <v>0</v>
      </c>
      <c r="W354" s="212"/>
      <c r="X354" s="215">
        <f>SUM(X355:X374)</f>
        <v>0</v>
      </c>
      <c r="Y354" s="12"/>
      <c r="Z354" s="12"/>
      <c r="AA354" s="12"/>
      <c r="AB354" s="12"/>
      <c r="AC354" s="12"/>
      <c r="AD354" s="12"/>
      <c r="AE354" s="12"/>
      <c r="AR354" s="216" t="s">
        <v>85</v>
      </c>
      <c r="AT354" s="217" t="s">
        <v>76</v>
      </c>
      <c r="AU354" s="217" t="s">
        <v>85</v>
      </c>
      <c r="AY354" s="216" t="s">
        <v>144</v>
      </c>
      <c r="BK354" s="218">
        <f>SUM(BK355:BK374)</f>
        <v>0</v>
      </c>
    </row>
    <row r="355" s="2" customFormat="1" ht="33" customHeight="1">
      <c r="A355" s="38"/>
      <c r="B355" s="39"/>
      <c r="C355" s="221" t="s">
        <v>459</v>
      </c>
      <c r="D355" s="221" t="s">
        <v>146</v>
      </c>
      <c r="E355" s="222" t="s">
        <v>560</v>
      </c>
      <c r="F355" s="223" t="s">
        <v>561</v>
      </c>
      <c r="G355" s="224" t="s">
        <v>286</v>
      </c>
      <c r="H355" s="225">
        <v>30</v>
      </c>
      <c r="I355" s="226"/>
      <c r="J355" s="226"/>
      <c r="K355" s="227">
        <f>ROUND(P355*H355,2)</f>
        <v>0</v>
      </c>
      <c r="L355" s="223" t="s">
        <v>150</v>
      </c>
      <c r="M355" s="44"/>
      <c r="N355" s="228" t="s">
        <v>1</v>
      </c>
      <c r="O355" s="229" t="s">
        <v>40</v>
      </c>
      <c r="P355" s="230">
        <f>I355+J355</f>
        <v>0</v>
      </c>
      <c r="Q355" s="230">
        <f>ROUND(I355*H355,2)</f>
        <v>0</v>
      </c>
      <c r="R355" s="230">
        <f>ROUND(J355*H355,2)</f>
        <v>0</v>
      </c>
      <c r="S355" s="91"/>
      <c r="T355" s="231">
        <f>S355*H355</f>
        <v>0</v>
      </c>
      <c r="U355" s="231">
        <v>0</v>
      </c>
      <c r="V355" s="231">
        <f>U355*H355</f>
        <v>0</v>
      </c>
      <c r="W355" s="231">
        <v>0</v>
      </c>
      <c r="X355" s="232">
        <f>W355*H355</f>
        <v>0</v>
      </c>
      <c r="Y355" s="38"/>
      <c r="Z355" s="38"/>
      <c r="AA355" s="38"/>
      <c r="AB355" s="38"/>
      <c r="AC355" s="38"/>
      <c r="AD355" s="38"/>
      <c r="AE355" s="38"/>
      <c r="AR355" s="233" t="s">
        <v>151</v>
      </c>
      <c r="AT355" s="233" t="s">
        <v>146</v>
      </c>
      <c r="AU355" s="233" t="s">
        <v>87</v>
      </c>
      <c r="AY355" s="17" t="s">
        <v>144</v>
      </c>
      <c r="BE355" s="234">
        <f>IF(O355="základní",K355,0)</f>
        <v>0</v>
      </c>
      <c r="BF355" s="234">
        <f>IF(O355="snížená",K355,0)</f>
        <v>0</v>
      </c>
      <c r="BG355" s="234">
        <f>IF(O355="zákl. přenesená",K355,0)</f>
        <v>0</v>
      </c>
      <c r="BH355" s="234">
        <f>IF(O355="sníž. přenesená",K355,0)</f>
        <v>0</v>
      </c>
      <c r="BI355" s="234">
        <f>IF(O355="nulová",K355,0)</f>
        <v>0</v>
      </c>
      <c r="BJ355" s="17" t="s">
        <v>85</v>
      </c>
      <c r="BK355" s="234">
        <f>ROUND(P355*H355,2)</f>
        <v>0</v>
      </c>
      <c r="BL355" s="17" t="s">
        <v>151</v>
      </c>
      <c r="BM355" s="233" t="s">
        <v>1128</v>
      </c>
    </row>
    <row r="356" s="2" customFormat="1">
      <c r="A356" s="38"/>
      <c r="B356" s="39"/>
      <c r="C356" s="40"/>
      <c r="D356" s="235" t="s">
        <v>153</v>
      </c>
      <c r="E356" s="40"/>
      <c r="F356" s="236" t="s">
        <v>561</v>
      </c>
      <c r="G356" s="40"/>
      <c r="H356" s="40"/>
      <c r="I356" s="237"/>
      <c r="J356" s="237"/>
      <c r="K356" s="40"/>
      <c r="L356" s="40"/>
      <c r="M356" s="44"/>
      <c r="N356" s="238"/>
      <c r="O356" s="239"/>
      <c r="P356" s="91"/>
      <c r="Q356" s="91"/>
      <c r="R356" s="91"/>
      <c r="S356" s="91"/>
      <c r="T356" s="91"/>
      <c r="U356" s="91"/>
      <c r="V356" s="91"/>
      <c r="W356" s="91"/>
      <c r="X356" s="92"/>
      <c r="Y356" s="38"/>
      <c r="Z356" s="38"/>
      <c r="AA356" s="38"/>
      <c r="AB356" s="38"/>
      <c r="AC356" s="38"/>
      <c r="AD356" s="38"/>
      <c r="AE356" s="38"/>
      <c r="AT356" s="17" t="s">
        <v>153</v>
      </c>
      <c r="AU356" s="17" t="s">
        <v>87</v>
      </c>
    </row>
    <row r="357" s="2" customFormat="1">
      <c r="A357" s="38"/>
      <c r="B357" s="39"/>
      <c r="C357" s="40"/>
      <c r="D357" s="240" t="s">
        <v>155</v>
      </c>
      <c r="E357" s="40"/>
      <c r="F357" s="241" t="s">
        <v>563</v>
      </c>
      <c r="G357" s="40"/>
      <c r="H357" s="40"/>
      <c r="I357" s="237"/>
      <c r="J357" s="237"/>
      <c r="K357" s="40"/>
      <c r="L357" s="40"/>
      <c r="M357" s="44"/>
      <c r="N357" s="238"/>
      <c r="O357" s="239"/>
      <c r="P357" s="91"/>
      <c r="Q357" s="91"/>
      <c r="R357" s="91"/>
      <c r="S357" s="91"/>
      <c r="T357" s="91"/>
      <c r="U357" s="91"/>
      <c r="V357" s="91"/>
      <c r="W357" s="91"/>
      <c r="X357" s="92"/>
      <c r="Y357" s="38"/>
      <c r="Z357" s="38"/>
      <c r="AA357" s="38"/>
      <c r="AB357" s="38"/>
      <c r="AC357" s="38"/>
      <c r="AD357" s="38"/>
      <c r="AE357" s="38"/>
      <c r="AT357" s="17" t="s">
        <v>155</v>
      </c>
      <c r="AU357" s="17" t="s">
        <v>87</v>
      </c>
    </row>
    <row r="358" s="2" customFormat="1">
      <c r="A358" s="38"/>
      <c r="B358" s="39"/>
      <c r="C358" s="221" t="s">
        <v>465</v>
      </c>
      <c r="D358" s="221" t="s">
        <v>146</v>
      </c>
      <c r="E358" s="222" t="s">
        <v>565</v>
      </c>
      <c r="F358" s="223" t="s">
        <v>566</v>
      </c>
      <c r="G358" s="224" t="s">
        <v>286</v>
      </c>
      <c r="H358" s="225">
        <v>600</v>
      </c>
      <c r="I358" s="226"/>
      <c r="J358" s="226"/>
      <c r="K358" s="227">
        <f>ROUND(P358*H358,2)</f>
        <v>0</v>
      </c>
      <c r="L358" s="223" t="s">
        <v>150</v>
      </c>
      <c r="M358" s="44"/>
      <c r="N358" s="228" t="s">
        <v>1</v>
      </c>
      <c r="O358" s="229" t="s">
        <v>40</v>
      </c>
      <c r="P358" s="230">
        <f>I358+J358</f>
        <v>0</v>
      </c>
      <c r="Q358" s="230">
        <f>ROUND(I358*H358,2)</f>
        <v>0</v>
      </c>
      <c r="R358" s="230">
        <f>ROUND(J358*H358,2)</f>
        <v>0</v>
      </c>
      <c r="S358" s="91"/>
      <c r="T358" s="231">
        <f>S358*H358</f>
        <v>0</v>
      </c>
      <c r="U358" s="231">
        <v>0</v>
      </c>
      <c r="V358" s="231">
        <f>U358*H358</f>
        <v>0</v>
      </c>
      <c r="W358" s="231">
        <v>0</v>
      </c>
      <c r="X358" s="232">
        <f>W358*H358</f>
        <v>0</v>
      </c>
      <c r="Y358" s="38"/>
      <c r="Z358" s="38"/>
      <c r="AA358" s="38"/>
      <c r="AB358" s="38"/>
      <c r="AC358" s="38"/>
      <c r="AD358" s="38"/>
      <c r="AE358" s="38"/>
      <c r="AR358" s="233" t="s">
        <v>151</v>
      </c>
      <c r="AT358" s="233" t="s">
        <v>146</v>
      </c>
      <c r="AU358" s="233" t="s">
        <v>87</v>
      </c>
      <c r="AY358" s="17" t="s">
        <v>144</v>
      </c>
      <c r="BE358" s="234">
        <f>IF(O358="základní",K358,0)</f>
        <v>0</v>
      </c>
      <c r="BF358" s="234">
        <f>IF(O358="snížená",K358,0)</f>
        <v>0</v>
      </c>
      <c r="BG358" s="234">
        <f>IF(O358="zákl. přenesená",K358,0)</f>
        <v>0</v>
      </c>
      <c r="BH358" s="234">
        <f>IF(O358="sníž. přenesená",K358,0)</f>
        <v>0</v>
      </c>
      <c r="BI358" s="234">
        <f>IF(O358="nulová",K358,0)</f>
        <v>0</v>
      </c>
      <c r="BJ358" s="17" t="s">
        <v>85</v>
      </c>
      <c r="BK358" s="234">
        <f>ROUND(P358*H358,2)</f>
        <v>0</v>
      </c>
      <c r="BL358" s="17" t="s">
        <v>151</v>
      </c>
      <c r="BM358" s="233" t="s">
        <v>1129</v>
      </c>
    </row>
    <row r="359" s="2" customFormat="1">
      <c r="A359" s="38"/>
      <c r="B359" s="39"/>
      <c r="C359" s="40"/>
      <c r="D359" s="235" t="s">
        <v>153</v>
      </c>
      <c r="E359" s="40"/>
      <c r="F359" s="236" t="s">
        <v>566</v>
      </c>
      <c r="G359" s="40"/>
      <c r="H359" s="40"/>
      <c r="I359" s="237"/>
      <c r="J359" s="237"/>
      <c r="K359" s="40"/>
      <c r="L359" s="40"/>
      <c r="M359" s="44"/>
      <c r="N359" s="238"/>
      <c r="O359" s="239"/>
      <c r="P359" s="91"/>
      <c r="Q359" s="91"/>
      <c r="R359" s="91"/>
      <c r="S359" s="91"/>
      <c r="T359" s="91"/>
      <c r="U359" s="91"/>
      <c r="V359" s="91"/>
      <c r="W359" s="91"/>
      <c r="X359" s="92"/>
      <c r="Y359" s="38"/>
      <c r="Z359" s="38"/>
      <c r="AA359" s="38"/>
      <c r="AB359" s="38"/>
      <c r="AC359" s="38"/>
      <c r="AD359" s="38"/>
      <c r="AE359" s="38"/>
      <c r="AT359" s="17" t="s">
        <v>153</v>
      </c>
      <c r="AU359" s="17" t="s">
        <v>87</v>
      </c>
    </row>
    <row r="360" s="2" customFormat="1">
      <c r="A360" s="38"/>
      <c r="B360" s="39"/>
      <c r="C360" s="40"/>
      <c r="D360" s="240" t="s">
        <v>155</v>
      </c>
      <c r="E360" s="40"/>
      <c r="F360" s="241" t="s">
        <v>568</v>
      </c>
      <c r="G360" s="40"/>
      <c r="H360" s="40"/>
      <c r="I360" s="237"/>
      <c r="J360" s="237"/>
      <c r="K360" s="40"/>
      <c r="L360" s="40"/>
      <c r="M360" s="44"/>
      <c r="N360" s="238"/>
      <c r="O360" s="239"/>
      <c r="P360" s="91"/>
      <c r="Q360" s="91"/>
      <c r="R360" s="91"/>
      <c r="S360" s="91"/>
      <c r="T360" s="91"/>
      <c r="U360" s="91"/>
      <c r="V360" s="91"/>
      <c r="W360" s="91"/>
      <c r="X360" s="92"/>
      <c r="Y360" s="38"/>
      <c r="Z360" s="38"/>
      <c r="AA360" s="38"/>
      <c r="AB360" s="38"/>
      <c r="AC360" s="38"/>
      <c r="AD360" s="38"/>
      <c r="AE360" s="38"/>
      <c r="AT360" s="17" t="s">
        <v>155</v>
      </c>
      <c r="AU360" s="17" t="s">
        <v>87</v>
      </c>
    </row>
    <row r="361" s="13" customFormat="1">
      <c r="A361" s="13"/>
      <c r="B361" s="242"/>
      <c r="C361" s="243"/>
      <c r="D361" s="235" t="s">
        <v>157</v>
      </c>
      <c r="E361" s="244" t="s">
        <v>1</v>
      </c>
      <c r="F361" s="245" t="s">
        <v>978</v>
      </c>
      <c r="G361" s="243"/>
      <c r="H361" s="246">
        <v>600</v>
      </c>
      <c r="I361" s="247"/>
      <c r="J361" s="247"/>
      <c r="K361" s="243"/>
      <c r="L361" s="243"/>
      <c r="M361" s="248"/>
      <c r="N361" s="249"/>
      <c r="O361" s="250"/>
      <c r="P361" s="250"/>
      <c r="Q361" s="250"/>
      <c r="R361" s="250"/>
      <c r="S361" s="250"/>
      <c r="T361" s="250"/>
      <c r="U361" s="250"/>
      <c r="V361" s="250"/>
      <c r="W361" s="250"/>
      <c r="X361" s="251"/>
      <c r="Y361" s="13"/>
      <c r="Z361" s="13"/>
      <c r="AA361" s="13"/>
      <c r="AB361" s="13"/>
      <c r="AC361" s="13"/>
      <c r="AD361" s="13"/>
      <c r="AE361" s="13"/>
      <c r="AT361" s="252" t="s">
        <v>157</v>
      </c>
      <c r="AU361" s="252" t="s">
        <v>87</v>
      </c>
      <c r="AV361" s="13" t="s">
        <v>87</v>
      </c>
      <c r="AW361" s="13" t="s">
        <v>5</v>
      </c>
      <c r="AX361" s="13" t="s">
        <v>85</v>
      </c>
      <c r="AY361" s="252" t="s">
        <v>144</v>
      </c>
    </row>
    <row r="362" s="2" customFormat="1" ht="24.15" customHeight="1">
      <c r="A362" s="38"/>
      <c r="B362" s="39"/>
      <c r="C362" s="221" t="s">
        <v>469</v>
      </c>
      <c r="D362" s="221" t="s">
        <v>146</v>
      </c>
      <c r="E362" s="222" t="s">
        <v>571</v>
      </c>
      <c r="F362" s="223" t="s">
        <v>572</v>
      </c>
      <c r="G362" s="224" t="s">
        <v>286</v>
      </c>
      <c r="H362" s="225">
        <v>30</v>
      </c>
      <c r="I362" s="226"/>
      <c r="J362" s="226"/>
      <c r="K362" s="227">
        <f>ROUND(P362*H362,2)</f>
        <v>0</v>
      </c>
      <c r="L362" s="223" t="s">
        <v>150</v>
      </c>
      <c r="M362" s="44"/>
      <c r="N362" s="228" t="s">
        <v>1</v>
      </c>
      <c r="O362" s="229" t="s">
        <v>40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91"/>
      <c r="T362" s="231">
        <f>S362*H362</f>
        <v>0</v>
      </c>
      <c r="U362" s="231">
        <v>0</v>
      </c>
      <c r="V362" s="231">
        <f>U362*H362</f>
        <v>0</v>
      </c>
      <c r="W362" s="231">
        <v>0</v>
      </c>
      <c r="X362" s="232">
        <f>W362*H362</f>
        <v>0</v>
      </c>
      <c r="Y362" s="38"/>
      <c r="Z362" s="38"/>
      <c r="AA362" s="38"/>
      <c r="AB362" s="38"/>
      <c r="AC362" s="38"/>
      <c r="AD362" s="38"/>
      <c r="AE362" s="38"/>
      <c r="AR362" s="233" t="s">
        <v>151</v>
      </c>
      <c r="AT362" s="233" t="s">
        <v>146</v>
      </c>
      <c r="AU362" s="233" t="s">
        <v>87</v>
      </c>
      <c r="AY362" s="17" t="s">
        <v>144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7" t="s">
        <v>85</v>
      </c>
      <c r="BK362" s="234">
        <f>ROUND(P362*H362,2)</f>
        <v>0</v>
      </c>
      <c r="BL362" s="17" t="s">
        <v>151</v>
      </c>
      <c r="BM362" s="233" t="s">
        <v>1130</v>
      </c>
    </row>
    <row r="363" s="2" customFormat="1">
      <c r="A363" s="38"/>
      <c r="B363" s="39"/>
      <c r="C363" s="40"/>
      <c r="D363" s="235" t="s">
        <v>153</v>
      </c>
      <c r="E363" s="40"/>
      <c r="F363" s="236" t="s">
        <v>572</v>
      </c>
      <c r="G363" s="40"/>
      <c r="H363" s="40"/>
      <c r="I363" s="237"/>
      <c r="J363" s="237"/>
      <c r="K363" s="40"/>
      <c r="L363" s="40"/>
      <c r="M363" s="44"/>
      <c r="N363" s="238"/>
      <c r="O363" s="239"/>
      <c r="P363" s="91"/>
      <c r="Q363" s="91"/>
      <c r="R363" s="91"/>
      <c r="S363" s="91"/>
      <c r="T363" s="91"/>
      <c r="U363" s="91"/>
      <c r="V363" s="91"/>
      <c r="W363" s="91"/>
      <c r="X363" s="92"/>
      <c r="Y363" s="38"/>
      <c r="Z363" s="38"/>
      <c r="AA363" s="38"/>
      <c r="AB363" s="38"/>
      <c r="AC363" s="38"/>
      <c r="AD363" s="38"/>
      <c r="AE363" s="38"/>
      <c r="AT363" s="17" t="s">
        <v>153</v>
      </c>
      <c r="AU363" s="17" t="s">
        <v>87</v>
      </c>
    </row>
    <row r="364" s="2" customFormat="1">
      <c r="A364" s="38"/>
      <c r="B364" s="39"/>
      <c r="C364" s="40"/>
      <c r="D364" s="240" t="s">
        <v>155</v>
      </c>
      <c r="E364" s="40"/>
      <c r="F364" s="241" t="s">
        <v>574</v>
      </c>
      <c r="G364" s="40"/>
      <c r="H364" s="40"/>
      <c r="I364" s="237"/>
      <c r="J364" s="237"/>
      <c r="K364" s="40"/>
      <c r="L364" s="40"/>
      <c r="M364" s="44"/>
      <c r="N364" s="238"/>
      <c r="O364" s="239"/>
      <c r="P364" s="91"/>
      <c r="Q364" s="91"/>
      <c r="R364" s="91"/>
      <c r="S364" s="91"/>
      <c r="T364" s="91"/>
      <c r="U364" s="91"/>
      <c r="V364" s="91"/>
      <c r="W364" s="91"/>
      <c r="X364" s="92"/>
      <c r="Y364" s="38"/>
      <c r="Z364" s="38"/>
      <c r="AA364" s="38"/>
      <c r="AB364" s="38"/>
      <c r="AC364" s="38"/>
      <c r="AD364" s="38"/>
      <c r="AE364" s="38"/>
      <c r="AT364" s="17" t="s">
        <v>155</v>
      </c>
      <c r="AU364" s="17" t="s">
        <v>87</v>
      </c>
    </row>
    <row r="365" s="2" customFormat="1" ht="24.15" customHeight="1">
      <c r="A365" s="38"/>
      <c r="B365" s="39"/>
      <c r="C365" s="221" t="s">
        <v>473</v>
      </c>
      <c r="D365" s="221" t="s">
        <v>146</v>
      </c>
      <c r="E365" s="222" t="s">
        <v>576</v>
      </c>
      <c r="F365" s="223" t="s">
        <v>285</v>
      </c>
      <c r="G365" s="224" t="s">
        <v>286</v>
      </c>
      <c r="H365" s="225">
        <v>21.66</v>
      </c>
      <c r="I365" s="226"/>
      <c r="J365" s="226"/>
      <c r="K365" s="227">
        <f>ROUND(P365*H365,2)</f>
        <v>0</v>
      </c>
      <c r="L365" s="223" t="s">
        <v>150</v>
      </c>
      <c r="M365" s="44"/>
      <c r="N365" s="228" t="s">
        <v>1</v>
      </c>
      <c r="O365" s="229" t="s">
        <v>40</v>
      </c>
      <c r="P365" s="230">
        <f>I365+J365</f>
        <v>0</v>
      </c>
      <c r="Q365" s="230">
        <f>ROUND(I365*H365,2)</f>
        <v>0</v>
      </c>
      <c r="R365" s="230">
        <f>ROUND(J365*H365,2)</f>
        <v>0</v>
      </c>
      <c r="S365" s="91"/>
      <c r="T365" s="231">
        <f>S365*H365</f>
        <v>0</v>
      </c>
      <c r="U365" s="231">
        <v>0</v>
      </c>
      <c r="V365" s="231">
        <f>U365*H365</f>
        <v>0</v>
      </c>
      <c r="W365" s="231">
        <v>0</v>
      </c>
      <c r="X365" s="232">
        <f>W365*H365</f>
        <v>0</v>
      </c>
      <c r="Y365" s="38"/>
      <c r="Z365" s="38"/>
      <c r="AA365" s="38"/>
      <c r="AB365" s="38"/>
      <c r="AC365" s="38"/>
      <c r="AD365" s="38"/>
      <c r="AE365" s="38"/>
      <c r="AR365" s="233" t="s">
        <v>151</v>
      </c>
      <c r="AT365" s="233" t="s">
        <v>146</v>
      </c>
      <c r="AU365" s="233" t="s">
        <v>87</v>
      </c>
      <c r="AY365" s="17" t="s">
        <v>144</v>
      </c>
      <c r="BE365" s="234">
        <f>IF(O365="základní",K365,0)</f>
        <v>0</v>
      </c>
      <c r="BF365" s="234">
        <f>IF(O365="snížená",K365,0)</f>
        <v>0</v>
      </c>
      <c r="BG365" s="234">
        <f>IF(O365="zákl. přenesená",K365,0)</f>
        <v>0</v>
      </c>
      <c r="BH365" s="234">
        <f>IF(O365="sníž. přenesená",K365,0)</f>
        <v>0</v>
      </c>
      <c r="BI365" s="234">
        <f>IF(O365="nulová",K365,0)</f>
        <v>0</v>
      </c>
      <c r="BJ365" s="17" t="s">
        <v>85</v>
      </c>
      <c r="BK365" s="234">
        <f>ROUND(P365*H365,2)</f>
        <v>0</v>
      </c>
      <c r="BL365" s="17" t="s">
        <v>151</v>
      </c>
      <c r="BM365" s="233" t="s">
        <v>1131</v>
      </c>
    </row>
    <row r="366" s="2" customFormat="1">
      <c r="A366" s="38"/>
      <c r="B366" s="39"/>
      <c r="C366" s="40"/>
      <c r="D366" s="235" t="s">
        <v>153</v>
      </c>
      <c r="E366" s="40"/>
      <c r="F366" s="236" t="s">
        <v>288</v>
      </c>
      <c r="G366" s="40"/>
      <c r="H366" s="40"/>
      <c r="I366" s="237"/>
      <c r="J366" s="237"/>
      <c r="K366" s="40"/>
      <c r="L366" s="40"/>
      <c r="M366" s="44"/>
      <c r="N366" s="238"/>
      <c r="O366" s="239"/>
      <c r="P366" s="91"/>
      <c r="Q366" s="91"/>
      <c r="R366" s="91"/>
      <c r="S366" s="91"/>
      <c r="T366" s="91"/>
      <c r="U366" s="91"/>
      <c r="V366" s="91"/>
      <c r="W366" s="91"/>
      <c r="X366" s="92"/>
      <c r="Y366" s="38"/>
      <c r="Z366" s="38"/>
      <c r="AA366" s="38"/>
      <c r="AB366" s="38"/>
      <c r="AC366" s="38"/>
      <c r="AD366" s="38"/>
      <c r="AE366" s="38"/>
      <c r="AT366" s="17" t="s">
        <v>153</v>
      </c>
      <c r="AU366" s="17" t="s">
        <v>87</v>
      </c>
    </row>
    <row r="367" s="2" customFormat="1">
      <c r="A367" s="38"/>
      <c r="B367" s="39"/>
      <c r="C367" s="40"/>
      <c r="D367" s="240" t="s">
        <v>155</v>
      </c>
      <c r="E367" s="40"/>
      <c r="F367" s="241" t="s">
        <v>578</v>
      </c>
      <c r="G367" s="40"/>
      <c r="H367" s="40"/>
      <c r="I367" s="237"/>
      <c r="J367" s="237"/>
      <c r="K367" s="40"/>
      <c r="L367" s="40"/>
      <c r="M367" s="44"/>
      <c r="N367" s="238"/>
      <c r="O367" s="239"/>
      <c r="P367" s="91"/>
      <c r="Q367" s="91"/>
      <c r="R367" s="91"/>
      <c r="S367" s="91"/>
      <c r="T367" s="91"/>
      <c r="U367" s="91"/>
      <c r="V367" s="91"/>
      <c r="W367" s="91"/>
      <c r="X367" s="92"/>
      <c r="Y367" s="38"/>
      <c r="Z367" s="38"/>
      <c r="AA367" s="38"/>
      <c r="AB367" s="38"/>
      <c r="AC367" s="38"/>
      <c r="AD367" s="38"/>
      <c r="AE367" s="38"/>
      <c r="AT367" s="17" t="s">
        <v>155</v>
      </c>
      <c r="AU367" s="17" t="s">
        <v>87</v>
      </c>
    </row>
    <row r="368" s="13" customFormat="1">
      <c r="A368" s="13"/>
      <c r="B368" s="242"/>
      <c r="C368" s="243"/>
      <c r="D368" s="235" t="s">
        <v>157</v>
      </c>
      <c r="E368" s="244" t="s">
        <v>1</v>
      </c>
      <c r="F368" s="245" t="s">
        <v>1132</v>
      </c>
      <c r="G368" s="243"/>
      <c r="H368" s="246">
        <v>21.66</v>
      </c>
      <c r="I368" s="247"/>
      <c r="J368" s="247"/>
      <c r="K368" s="243"/>
      <c r="L368" s="243"/>
      <c r="M368" s="248"/>
      <c r="N368" s="249"/>
      <c r="O368" s="250"/>
      <c r="P368" s="250"/>
      <c r="Q368" s="250"/>
      <c r="R368" s="250"/>
      <c r="S368" s="250"/>
      <c r="T368" s="250"/>
      <c r="U368" s="250"/>
      <c r="V368" s="250"/>
      <c r="W368" s="250"/>
      <c r="X368" s="251"/>
      <c r="Y368" s="13"/>
      <c r="Z368" s="13"/>
      <c r="AA368" s="13"/>
      <c r="AB368" s="13"/>
      <c r="AC368" s="13"/>
      <c r="AD368" s="13"/>
      <c r="AE368" s="13"/>
      <c r="AT368" s="252" t="s">
        <v>157</v>
      </c>
      <c r="AU368" s="252" t="s">
        <v>87</v>
      </c>
      <c r="AV368" s="13" t="s">
        <v>87</v>
      </c>
      <c r="AW368" s="13" t="s">
        <v>5</v>
      </c>
      <c r="AX368" s="13" t="s">
        <v>77</v>
      </c>
      <c r="AY368" s="252" t="s">
        <v>144</v>
      </c>
    </row>
    <row r="369" s="14" customFormat="1">
      <c r="A369" s="14"/>
      <c r="B369" s="253"/>
      <c r="C369" s="254"/>
      <c r="D369" s="235" t="s">
        <v>157</v>
      </c>
      <c r="E369" s="255" t="s">
        <v>1</v>
      </c>
      <c r="F369" s="256" t="s">
        <v>159</v>
      </c>
      <c r="G369" s="254"/>
      <c r="H369" s="257">
        <v>21.66</v>
      </c>
      <c r="I369" s="258"/>
      <c r="J369" s="258"/>
      <c r="K369" s="254"/>
      <c r="L369" s="254"/>
      <c r="M369" s="259"/>
      <c r="N369" s="260"/>
      <c r="O369" s="261"/>
      <c r="P369" s="261"/>
      <c r="Q369" s="261"/>
      <c r="R369" s="261"/>
      <c r="S369" s="261"/>
      <c r="T369" s="261"/>
      <c r="U369" s="261"/>
      <c r="V369" s="261"/>
      <c r="W369" s="261"/>
      <c r="X369" s="262"/>
      <c r="Y369" s="14"/>
      <c r="Z369" s="14"/>
      <c r="AA369" s="14"/>
      <c r="AB369" s="14"/>
      <c r="AC369" s="14"/>
      <c r="AD369" s="14"/>
      <c r="AE369" s="14"/>
      <c r="AT369" s="263" t="s">
        <v>157</v>
      </c>
      <c r="AU369" s="263" t="s">
        <v>87</v>
      </c>
      <c r="AV369" s="14" t="s">
        <v>151</v>
      </c>
      <c r="AW369" s="14" t="s">
        <v>5</v>
      </c>
      <c r="AX369" s="14" t="s">
        <v>85</v>
      </c>
      <c r="AY369" s="263" t="s">
        <v>144</v>
      </c>
    </row>
    <row r="370" s="2" customFormat="1" ht="37.8" customHeight="1">
      <c r="A370" s="38"/>
      <c r="B370" s="39"/>
      <c r="C370" s="221" t="s">
        <v>480</v>
      </c>
      <c r="D370" s="221" t="s">
        <v>146</v>
      </c>
      <c r="E370" s="222" t="s">
        <v>581</v>
      </c>
      <c r="F370" s="223" t="s">
        <v>582</v>
      </c>
      <c r="G370" s="224" t="s">
        <v>286</v>
      </c>
      <c r="H370" s="225">
        <v>2.3999999999999999</v>
      </c>
      <c r="I370" s="226"/>
      <c r="J370" s="226"/>
      <c r="K370" s="227">
        <f>ROUND(P370*H370,2)</f>
        <v>0</v>
      </c>
      <c r="L370" s="223" t="s">
        <v>150</v>
      </c>
      <c r="M370" s="44"/>
      <c r="N370" s="228" t="s">
        <v>1</v>
      </c>
      <c r="O370" s="229" t="s">
        <v>40</v>
      </c>
      <c r="P370" s="230">
        <f>I370+J370</f>
        <v>0</v>
      </c>
      <c r="Q370" s="230">
        <f>ROUND(I370*H370,2)</f>
        <v>0</v>
      </c>
      <c r="R370" s="230">
        <f>ROUND(J370*H370,2)</f>
        <v>0</v>
      </c>
      <c r="S370" s="91"/>
      <c r="T370" s="231">
        <f>S370*H370</f>
        <v>0</v>
      </c>
      <c r="U370" s="231">
        <v>0</v>
      </c>
      <c r="V370" s="231">
        <f>U370*H370</f>
        <v>0</v>
      </c>
      <c r="W370" s="231">
        <v>0</v>
      </c>
      <c r="X370" s="232">
        <f>W370*H370</f>
        <v>0</v>
      </c>
      <c r="Y370" s="38"/>
      <c r="Z370" s="38"/>
      <c r="AA370" s="38"/>
      <c r="AB370" s="38"/>
      <c r="AC370" s="38"/>
      <c r="AD370" s="38"/>
      <c r="AE370" s="38"/>
      <c r="AR370" s="233" t="s">
        <v>151</v>
      </c>
      <c r="AT370" s="233" t="s">
        <v>146</v>
      </c>
      <c r="AU370" s="233" t="s">
        <v>87</v>
      </c>
      <c r="AY370" s="17" t="s">
        <v>144</v>
      </c>
      <c r="BE370" s="234">
        <f>IF(O370="základní",K370,0)</f>
        <v>0</v>
      </c>
      <c r="BF370" s="234">
        <f>IF(O370="snížená",K370,0)</f>
        <v>0</v>
      </c>
      <c r="BG370" s="234">
        <f>IF(O370="zákl. přenesená",K370,0)</f>
        <v>0</v>
      </c>
      <c r="BH370" s="234">
        <f>IF(O370="sníž. přenesená",K370,0)</f>
        <v>0</v>
      </c>
      <c r="BI370" s="234">
        <f>IF(O370="nulová",K370,0)</f>
        <v>0</v>
      </c>
      <c r="BJ370" s="17" t="s">
        <v>85</v>
      </c>
      <c r="BK370" s="234">
        <f>ROUND(P370*H370,2)</f>
        <v>0</v>
      </c>
      <c r="BL370" s="17" t="s">
        <v>151</v>
      </c>
      <c r="BM370" s="233" t="s">
        <v>1133</v>
      </c>
    </row>
    <row r="371" s="2" customFormat="1">
      <c r="A371" s="38"/>
      <c r="B371" s="39"/>
      <c r="C371" s="40"/>
      <c r="D371" s="235" t="s">
        <v>153</v>
      </c>
      <c r="E371" s="40"/>
      <c r="F371" s="236" t="s">
        <v>584</v>
      </c>
      <c r="G371" s="40"/>
      <c r="H371" s="40"/>
      <c r="I371" s="237"/>
      <c r="J371" s="237"/>
      <c r="K371" s="40"/>
      <c r="L371" s="40"/>
      <c r="M371" s="44"/>
      <c r="N371" s="238"/>
      <c r="O371" s="239"/>
      <c r="P371" s="91"/>
      <c r="Q371" s="91"/>
      <c r="R371" s="91"/>
      <c r="S371" s="91"/>
      <c r="T371" s="91"/>
      <c r="U371" s="91"/>
      <c r="V371" s="91"/>
      <c r="W371" s="91"/>
      <c r="X371" s="92"/>
      <c r="Y371" s="38"/>
      <c r="Z371" s="38"/>
      <c r="AA371" s="38"/>
      <c r="AB371" s="38"/>
      <c r="AC371" s="38"/>
      <c r="AD371" s="38"/>
      <c r="AE371" s="38"/>
      <c r="AT371" s="17" t="s">
        <v>153</v>
      </c>
      <c r="AU371" s="17" t="s">
        <v>87</v>
      </c>
    </row>
    <row r="372" s="2" customFormat="1">
      <c r="A372" s="38"/>
      <c r="B372" s="39"/>
      <c r="C372" s="40"/>
      <c r="D372" s="240" t="s">
        <v>155</v>
      </c>
      <c r="E372" s="40"/>
      <c r="F372" s="241" t="s">
        <v>585</v>
      </c>
      <c r="G372" s="40"/>
      <c r="H372" s="40"/>
      <c r="I372" s="237"/>
      <c r="J372" s="237"/>
      <c r="K372" s="40"/>
      <c r="L372" s="40"/>
      <c r="M372" s="44"/>
      <c r="N372" s="238"/>
      <c r="O372" s="239"/>
      <c r="P372" s="91"/>
      <c r="Q372" s="91"/>
      <c r="R372" s="91"/>
      <c r="S372" s="91"/>
      <c r="T372" s="91"/>
      <c r="U372" s="91"/>
      <c r="V372" s="91"/>
      <c r="W372" s="91"/>
      <c r="X372" s="92"/>
      <c r="Y372" s="38"/>
      <c r="Z372" s="38"/>
      <c r="AA372" s="38"/>
      <c r="AB372" s="38"/>
      <c r="AC372" s="38"/>
      <c r="AD372" s="38"/>
      <c r="AE372" s="38"/>
      <c r="AT372" s="17" t="s">
        <v>155</v>
      </c>
      <c r="AU372" s="17" t="s">
        <v>87</v>
      </c>
    </row>
    <row r="373" s="13" customFormat="1">
      <c r="A373" s="13"/>
      <c r="B373" s="242"/>
      <c r="C373" s="243"/>
      <c r="D373" s="235" t="s">
        <v>157</v>
      </c>
      <c r="E373" s="244" t="s">
        <v>1</v>
      </c>
      <c r="F373" s="245" t="s">
        <v>1134</v>
      </c>
      <c r="G373" s="243"/>
      <c r="H373" s="246">
        <v>2.3999999999999999</v>
      </c>
      <c r="I373" s="247"/>
      <c r="J373" s="247"/>
      <c r="K373" s="243"/>
      <c r="L373" s="243"/>
      <c r="M373" s="248"/>
      <c r="N373" s="249"/>
      <c r="O373" s="250"/>
      <c r="P373" s="250"/>
      <c r="Q373" s="250"/>
      <c r="R373" s="250"/>
      <c r="S373" s="250"/>
      <c r="T373" s="250"/>
      <c r="U373" s="250"/>
      <c r="V373" s="250"/>
      <c r="W373" s="250"/>
      <c r="X373" s="251"/>
      <c r="Y373" s="13"/>
      <c r="Z373" s="13"/>
      <c r="AA373" s="13"/>
      <c r="AB373" s="13"/>
      <c r="AC373" s="13"/>
      <c r="AD373" s="13"/>
      <c r="AE373" s="13"/>
      <c r="AT373" s="252" t="s">
        <v>157</v>
      </c>
      <c r="AU373" s="252" t="s">
        <v>87</v>
      </c>
      <c r="AV373" s="13" t="s">
        <v>87</v>
      </c>
      <c r="AW373" s="13" t="s">
        <v>5</v>
      </c>
      <c r="AX373" s="13" t="s">
        <v>77</v>
      </c>
      <c r="AY373" s="252" t="s">
        <v>144</v>
      </c>
    </row>
    <row r="374" s="14" customFormat="1">
      <c r="A374" s="14"/>
      <c r="B374" s="253"/>
      <c r="C374" s="254"/>
      <c r="D374" s="235" t="s">
        <v>157</v>
      </c>
      <c r="E374" s="255" t="s">
        <v>1</v>
      </c>
      <c r="F374" s="256" t="s">
        <v>159</v>
      </c>
      <c r="G374" s="254"/>
      <c r="H374" s="257">
        <v>2.3999999999999999</v>
      </c>
      <c r="I374" s="258"/>
      <c r="J374" s="258"/>
      <c r="K374" s="254"/>
      <c r="L374" s="254"/>
      <c r="M374" s="259"/>
      <c r="N374" s="260"/>
      <c r="O374" s="261"/>
      <c r="P374" s="261"/>
      <c r="Q374" s="261"/>
      <c r="R374" s="261"/>
      <c r="S374" s="261"/>
      <c r="T374" s="261"/>
      <c r="U374" s="261"/>
      <c r="V374" s="261"/>
      <c r="W374" s="261"/>
      <c r="X374" s="262"/>
      <c r="Y374" s="14"/>
      <c r="Z374" s="14"/>
      <c r="AA374" s="14"/>
      <c r="AB374" s="14"/>
      <c r="AC374" s="14"/>
      <c r="AD374" s="14"/>
      <c r="AE374" s="14"/>
      <c r="AT374" s="263" t="s">
        <v>157</v>
      </c>
      <c r="AU374" s="263" t="s">
        <v>87</v>
      </c>
      <c r="AV374" s="14" t="s">
        <v>151</v>
      </c>
      <c r="AW374" s="14" t="s">
        <v>5</v>
      </c>
      <c r="AX374" s="14" t="s">
        <v>85</v>
      </c>
      <c r="AY374" s="263" t="s">
        <v>144</v>
      </c>
    </row>
    <row r="375" s="12" customFormat="1" ht="22.8" customHeight="1">
      <c r="A375" s="12"/>
      <c r="B375" s="204"/>
      <c r="C375" s="205"/>
      <c r="D375" s="206" t="s">
        <v>76</v>
      </c>
      <c r="E375" s="219" t="s">
        <v>587</v>
      </c>
      <c r="F375" s="219" t="s">
        <v>588</v>
      </c>
      <c r="G375" s="205"/>
      <c r="H375" s="205"/>
      <c r="I375" s="208"/>
      <c r="J375" s="208"/>
      <c r="K375" s="220">
        <f>BK375</f>
        <v>0</v>
      </c>
      <c r="L375" s="205"/>
      <c r="M375" s="210"/>
      <c r="N375" s="211"/>
      <c r="O375" s="212"/>
      <c r="P375" s="212"/>
      <c r="Q375" s="213">
        <f>SUM(Q376:Q383)</f>
        <v>0</v>
      </c>
      <c r="R375" s="213">
        <f>SUM(R376:R383)</f>
        <v>0</v>
      </c>
      <c r="S375" s="212"/>
      <c r="T375" s="214">
        <f>SUM(T376:T383)</f>
        <v>0</v>
      </c>
      <c r="U375" s="212"/>
      <c r="V375" s="214">
        <f>SUM(V376:V383)</f>
        <v>0</v>
      </c>
      <c r="W375" s="212"/>
      <c r="X375" s="215">
        <f>SUM(X376:X383)</f>
        <v>0</v>
      </c>
      <c r="Y375" s="12"/>
      <c r="Z375" s="12"/>
      <c r="AA375" s="12"/>
      <c r="AB375" s="12"/>
      <c r="AC375" s="12"/>
      <c r="AD375" s="12"/>
      <c r="AE375" s="12"/>
      <c r="AR375" s="216" t="s">
        <v>85</v>
      </c>
      <c r="AT375" s="217" t="s">
        <v>76</v>
      </c>
      <c r="AU375" s="217" t="s">
        <v>85</v>
      </c>
      <c r="AY375" s="216" t="s">
        <v>144</v>
      </c>
      <c r="BK375" s="218">
        <f>SUM(BK376:BK383)</f>
        <v>0</v>
      </c>
    </row>
    <row r="376" s="2" customFormat="1">
      <c r="A376" s="38"/>
      <c r="B376" s="39"/>
      <c r="C376" s="221" t="s">
        <v>393</v>
      </c>
      <c r="D376" s="221" t="s">
        <v>146</v>
      </c>
      <c r="E376" s="222" t="s">
        <v>590</v>
      </c>
      <c r="F376" s="223" t="s">
        <v>591</v>
      </c>
      <c r="G376" s="224" t="s">
        <v>286</v>
      </c>
      <c r="H376" s="225">
        <v>0.25</v>
      </c>
      <c r="I376" s="226"/>
      <c r="J376" s="226"/>
      <c r="K376" s="227">
        <f>ROUND(P376*H376,2)</f>
        <v>0</v>
      </c>
      <c r="L376" s="223" t="s">
        <v>150</v>
      </c>
      <c r="M376" s="44"/>
      <c r="N376" s="228" t="s">
        <v>1</v>
      </c>
      <c r="O376" s="229" t="s">
        <v>40</v>
      </c>
      <c r="P376" s="230">
        <f>I376+J376</f>
        <v>0</v>
      </c>
      <c r="Q376" s="230">
        <f>ROUND(I376*H376,2)</f>
        <v>0</v>
      </c>
      <c r="R376" s="230">
        <f>ROUND(J376*H376,2)</f>
        <v>0</v>
      </c>
      <c r="S376" s="91"/>
      <c r="T376" s="231">
        <f>S376*H376</f>
        <v>0</v>
      </c>
      <c r="U376" s="231">
        <v>0</v>
      </c>
      <c r="V376" s="231">
        <f>U376*H376</f>
        <v>0</v>
      </c>
      <c r="W376" s="231">
        <v>0</v>
      </c>
      <c r="X376" s="232">
        <f>W376*H376</f>
        <v>0</v>
      </c>
      <c r="Y376" s="38"/>
      <c r="Z376" s="38"/>
      <c r="AA376" s="38"/>
      <c r="AB376" s="38"/>
      <c r="AC376" s="38"/>
      <c r="AD376" s="38"/>
      <c r="AE376" s="38"/>
      <c r="AR376" s="233" t="s">
        <v>151</v>
      </c>
      <c r="AT376" s="233" t="s">
        <v>146</v>
      </c>
      <c r="AU376" s="233" t="s">
        <v>87</v>
      </c>
      <c r="AY376" s="17" t="s">
        <v>144</v>
      </c>
      <c r="BE376" s="234">
        <f>IF(O376="základní",K376,0)</f>
        <v>0</v>
      </c>
      <c r="BF376" s="234">
        <f>IF(O376="snížená",K376,0)</f>
        <v>0</v>
      </c>
      <c r="BG376" s="234">
        <f>IF(O376="zákl. přenesená",K376,0)</f>
        <v>0</v>
      </c>
      <c r="BH376" s="234">
        <f>IF(O376="sníž. přenesená",K376,0)</f>
        <v>0</v>
      </c>
      <c r="BI376" s="234">
        <f>IF(O376="nulová",K376,0)</f>
        <v>0</v>
      </c>
      <c r="BJ376" s="17" t="s">
        <v>85</v>
      </c>
      <c r="BK376" s="234">
        <f>ROUND(P376*H376,2)</f>
        <v>0</v>
      </c>
      <c r="BL376" s="17" t="s">
        <v>151</v>
      </c>
      <c r="BM376" s="233" t="s">
        <v>1135</v>
      </c>
    </row>
    <row r="377" s="2" customFormat="1">
      <c r="A377" s="38"/>
      <c r="B377" s="39"/>
      <c r="C377" s="40"/>
      <c r="D377" s="235" t="s">
        <v>153</v>
      </c>
      <c r="E377" s="40"/>
      <c r="F377" s="236" t="s">
        <v>593</v>
      </c>
      <c r="G377" s="40"/>
      <c r="H377" s="40"/>
      <c r="I377" s="237"/>
      <c r="J377" s="237"/>
      <c r="K377" s="40"/>
      <c r="L377" s="40"/>
      <c r="M377" s="44"/>
      <c r="N377" s="238"/>
      <c r="O377" s="239"/>
      <c r="P377" s="91"/>
      <c r="Q377" s="91"/>
      <c r="R377" s="91"/>
      <c r="S377" s="91"/>
      <c r="T377" s="91"/>
      <c r="U377" s="91"/>
      <c r="V377" s="91"/>
      <c r="W377" s="91"/>
      <c r="X377" s="92"/>
      <c r="Y377" s="38"/>
      <c r="Z377" s="38"/>
      <c r="AA377" s="38"/>
      <c r="AB377" s="38"/>
      <c r="AC377" s="38"/>
      <c r="AD377" s="38"/>
      <c r="AE377" s="38"/>
      <c r="AT377" s="17" t="s">
        <v>153</v>
      </c>
      <c r="AU377" s="17" t="s">
        <v>87</v>
      </c>
    </row>
    <row r="378" s="2" customFormat="1">
      <c r="A378" s="38"/>
      <c r="B378" s="39"/>
      <c r="C378" s="40"/>
      <c r="D378" s="240" t="s">
        <v>155</v>
      </c>
      <c r="E378" s="40"/>
      <c r="F378" s="241" t="s">
        <v>594</v>
      </c>
      <c r="G378" s="40"/>
      <c r="H378" s="40"/>
      <c r="I378" s="237"/>
      <c r="J378" s="237"/>
      <c r="K378" s="40"/>
      <c r="L378" s="40"/>
      <c r="M378" s="44"/>
      <c r="N378" s="238"/>
      <c r="O378" s="239"/>
      <c r="P378" s="91"/>
      <c r="Q378" s="91"/>
      <c r="R378" s="91"/>
      <c r="S378" s="91"/>
      <c r="T378" s="91"/>
      <c r="U378" s="91"/>
      <c r="V378" s="91"/>
      <c r="W378" s="91"/>
      <c r="X378" s="92"/>
      <c r="Y378" s="38"/>
      <c r="Z378" s="38"/>
      <c r="AA378" s="38"/>
      <c r="AB378" s="38"/>
      <c r="AC378" s="38"/>
      <c r="AD378" s="38"/>
      <c r="AE378" s="38"/>
      <c r="AT378" s="17" t="s">
        <v>155</v>
      </c>
      <c r="AU378" s="17" t="s">
        <v>87</v>
      </c>
    </row>
    <row r="379" s="2" customFormat="1" ht="24.15" customHeight="1">
      <c r="A379" s="38"/>
      <c r="B379" s="39"/>
      <c r="C379" s="221" t="s">
        <v>489</v>
      </c>
      <c r="D379" s="221" t="s">
        <v>146</v>
      </c>
      <c r="E379" s="222" t="s">
        <v>597</v>
      </c>
      <c r="F379" s="223" t="s">
        <v>598</v>
      </c>
      <c r="G379" s="224" t="s">
        <v>286</v>
      </c>
      <c r="H379" s="225">
        <v>0.59999999999999998</v>
      </c>
      <c r="I379" s="226"/>
      <c r="J379" s="226"/>
      <c r="K379" s="227">
        <f>ROUND(P379*H379,2)</f>
        <v>0</v>
      </c>
      <c r="L379" s="223" t="s">
        <v>150</v>
      </c>
      <c r="M379" s="44"/>
      <c r="N379" s="228" t="s">
        <v>1</v>
      </c>
      <c r="O379" s="229" t="s">
        <v>40</v>
      </c>
      <c r="P379" s="230">
        <f>I379+J379</f>
        <v>0</v>
      </c>
      <c r="Q379" s="230">
        <f>ROUND(I379*H379,2)</f>
        <v>0</v>
      </c>
      <c r="R379" s="230">
        <f>ROUND(J379*H379,2)</f>
        <v>0</v>
      </c>
      <c r="S379" s="91"/>
      <c r="T379" s="231">
        <f>S379*H379</f>
        <v>0</v>
      </c>
      <c r="U379" s="231">
        <v>0</v>
      </c>
      <c r="V379" s="231">
        <f>U379*H379</f>
        <v>0</v>
      </c>
      <c r="W379" s="231">
        <v>0</v>
      </c>
      <c r="X379" s="232">
        <f>W379*H379</f>
        <v>0</v>
      </c>
      <c r="Y379" s="38"/>
      <c r="Z379" s="38"/>
      <c r="AA379" s="38"/>
      <c r="AB379" s="38"/>
      <c r="AC379" s="38"/>
      <c r="AD379" s="38"/>
      <c r="AE379" s="38"/>
      <c r="AR379" s="233" t="s">
        <v>151</v>
      </c>
      <c r="AT379" s="233" t="s">
        <v>146</v>
      </c>
      <c r="AU379" s="233" t="s">
        <v>87</v>
      </c>
      <c r="AY379" s="17" t="s">
        <v>144</v>
      </c>
      <c r="BE379" s="234">
        <f>IF(O379="základní",K379,0)</f>
        <v>0</v>
      </c>
      <c r="BF379" s="234">
        <f>IF(O379="snížená",K379,0)</f>
        <v>0</v>
      </c>
      <c r="BG379" s="234">
        <f>IF(O379="zákl. přenesená",K379,0)</f>
        <v>0</v>
      </c>
      <c r="BH379" s="234">
        <f>IF(O379="sníž. přenesená",K379,0)</f>
        <v>0</v>
      </c>
      <c r="BI379" s="234">
        <f>IF(O379="nulová",K379,0)</f>
        <v>0</v>
      </c>
      <c r="BJ379" s="17" t="s">
        <v>85</v>
      </c>
      <c r="BK379" s="234">
        <f>ROUND(P379*H379,2)</f>
        <v>0</v>
      </c>
      <c r="BL379" s="17" t="s">
        <v>151</v>
      </c>
      <c r="BM379" s="233" t="s">
        <v>1136</v>
      </c>
    </row>
    <row r="380" s="2" customFormat="1">
      <c r="A380" s="38"/>
      <c r="B380" s="39"/>
      <c r="C380" s="40"/>
      <c r="D380" s="235" t="s">
        <v>153</v>
      </c>
      <c r="E380" s="40"/>
      <c r="F380" s="236" t="s">
        <v>600</v>
      </c>
      <c r="G380" s="40"/>
      <c r="H380" s="40"/>
      <c r="I380" s="237"/>
      <c r="J380" s="237"/>
      <c r="K380" s="40"/>
      <c r="L380" s="40"/>
      <c r="M380" s="44"/>
      <c r="N380" s="238"/>
      <c r="O380" s="239"/>
      <c r="P380" s="91"/>
      <c r="Q380" s="91"/>
      <c r="R380" s="91"/>
      <c r="S380" s="91"/>
      <c r="T380" s="91"/>
      <c r="U380" s="91"/>
      <c r="V380" s="91"/>
      <c r="W380" s="91"/>
      <c r="X380" s="92"/>
      <c r="Y380" s="38"/>
      <c r="Z380" s="38"/>
      <c r="AA380" s="38"/>
      <c r="AB380" s="38"/>
      <c r="AC380" s="38"/>
      <c r="AD380" s="38"/>
      <c r="AE380" s="38"/>
      <c r="AT380" s="17" t="s">
        <v>153</v>
      </c>
      <c r="AU380" s="17" t="s">
        <v>87</v>
      </c>
    </row>
    <row r="381" s="2" customFormat="1">
      <c r="A381" s="38"/>
      <c r="B381" s="39"/>
      <c r="C381" s="40"/>
      <c r="D381" s="240" t="s">
        <v>155</v>
      </c>
      <c r="E381" s="40"/>
      <c r="F381" s="241" t="s">
        <v>601</v>
      </c>
      <c r="G381" s="40"/>
      <c r="H381" s="40"/>
      <c r="I381" s="237"/>
      <c r="J381" s="237"/>
      <c r="K381" s="40"/>
      <c r="L381" s="40"/>
      <c r="M381" s="44"/>
      <c r="N381" s="238"/>
      <c r="O381" s="239"/>
      <c r="P381" s="91"/>
      <c r="Q381" s="91"/>
      <c r="R381" s="91"/>
      <c r="S381" s="91"/>
      <c r="T381" s="91"/>
      <c r="U381" s="91"/>
      <c r="V381" s="91"/>
      <c r="W381" s="91"/>
      <c r="X381" s="92"/>
      <c r="Y381" s="38"/>
      <c r="Z381" s="38"/>
      <c r="AA381" s="38"/>
      <c r="AB381" s="38"/>
      <c r="AC381" s="38"/>
      <c r="AD381" s="38"/>
      <c r="AE381" s="38"/>
      <c r="AT381" s="17" t="s">
        <v>155</v>
      </c>
      <c r="AU381" s="17" t="s">
        <v>87</v>
      </c>
    </row>
    <row r="382" s="13" customFormat="1">
      <c r="A382" s="13"/>
      <c r="B382" s="242"/>
      <c r="C382" s="243"/>
      <c r="D382" s="235" t="s">
        <v>157</v>
      </c>
      <c r="E382" s="244" t="s">
        <v>1</v>
      </c>
      <c r="F382" s="245" t="s">
        <v>1137</v>
      </c>
      <c r="G382" s="243"/>
      <c r="H382" s="246">
        <v>0.59999999999999998</v>
      </c>
      <c r="I382" s="247"/>
      <c r="J382" s="247"/>
      <c r="K382" s="243"/>
      <c r="L382" s="243"/>
      <c r="M382" s="248"/>
      <c r="N382" s="249"/>
      <c r="O382" s="250"/>
      <c r="P382" s="250"/>
      <c r="Q382" s="250"/>
      <c r="R382" s="250"/>
      <c r="S382" s="250"/>
      <c r="T382" s="250"/>
      <c r="U382" s="250"/>
      <c r="V382" s="250"/>
      <c r="W382" s="250"/>
      <c r="X382" s="251"/>
      <c r="Y382" s="13"/>
      <c r="Z382" s="13"/>
      <c r="AA382" s="13"/>
      <c r="AB382" s="13"/>
      <c r="AC382" s="13"/>
      <c r="AD382" s="13"/>
      <c r="AE382" s="13"/>
      <c r="AT382" s="252" t="s">
        <v>157</v>
      </c>
      <c r="AU382" s="252" t="s">
        <v>87</v>
      </c>
      <c r="AV382" s="13" t="s">
        <v>87</v>
      </c>
      <c r="AW382" s="13" t="s">
        <v>5</v>
      </c>
      <c r="AX382" s="13" t="s">
        <v>77</v>
      </c>
      <c r="AY382" s="252" t="s">
        <v>144</v>
      </c>
    </row>
    <row r="383" s="14" customFormat="1">
      <c r="A383" s="14"/>
      <c r="B383" s="253"/>
      <c r="C383" s="254"/>
      <c r="D383" s="235" t="s">
        <v>157</v>
      </c>
      <c r="E383" s="255" t="s">
        <v>1</v>
      </c>
      <c r="F383" s="256" t="s">
        <v>159</v>
      </c>
      <c r="G383" s="254"/>
      <c r="H383" s="257">
        <v>0.59999999999999998</v>
      </c>
      <c r="I383" s="258"/>
      <c r="J383" s="258"/>
      <c r="K383" s="254"/>
      <c r="L383" s="254"/>
      <c r="M383" s="259"/>
      <c r="N383" s="260"/>
      <c r="O383" s="261"/>
      <c r="P383" s="261"/>
      <c r="Q383" s="261"/>
      <c r="R383" s="261"/>
      <c r="S383" s="261"/>
      <c r="T383" s="261"/>
      <c r="U383" s="261"/>
      <c r="V383" s="261"/>
      <c r="W383" s="261"/>
      <c r="X383" s="262"/>
      <c r="Y383" s="14"/>
      <c r="Z383" s="14"/>
      <c r="AA383" s="14"/>
      <c r="AB383" s="14"/>
      <c r="AC383" s="14"/>
      <c r="AD383" s="14"/>
      <c r="AE383" s="14"/>
      <c r="AT383" s="263" t="s">
        <v>157</v>
      </c>
      <c r="AU383" s="263" t="s">
        <v>87</v>
      </c>
      <c r="AV383" s="14" t="s">
        <v>151</v>
      </c>
      <c r="AW383" s="14" t="s">
        <v>5</v>
      </c>
      <c r="AX383" s="14" t="s">
        <v>85</v>
      </c>
      <c r="AY383" s="263" t="s">
        <v>144</v>
      </c>
    </row>
    <row r="384" s="12" customFormat="1" ht="25.92" customHeight="1">
      <c r="A384" s="12"/>
      <c r="B384" s="204"/>
      <c r="C384" s="205"/>
      <c r="D384" s="206" t="s">
        <v>76</v>
      </c>
      <c r="E384" s="207" t="s">
        <v>609</v>
      </c>
      <c r="F384" s="207" t="s">
        <v>610</v>
      </c>
      <c r="G384" s="205"/>
      <c r="H384" s="205"/>
      <c r="I384" s="208"/>
      <c r="J384" s="208"/>
      <c r="K384" s="209">
        <f>BK384</f>
        <v>0</v>
      </c>
      <c r="L384" s="205"/>
      <c r="M384" s="210"/>
      <c r="N384" s="211"/>
      <c r="O384" s="212"/>
      <c r="P384" s="212"/>
      <c r="Q384" s="213">
        <f>Q385</f>
        <v>0</v>
      </c>
      <c r="R384" s="213">
        <f>R385</f>
        <v>0</v>
      </c>
      <c r="S384" s="212"/>
      <c r="T384" s="214">
        <f>T385</f>
        <v>0</v>
      </c>
      <c r="U384" s="212"/>
      <c r="V384" s="214">
        <f>V385</f>
        <v>0</v>
      </c>
      <c r="W384" s="212"/>
      <c r="X384" s="215">
        <f>X385</f>
        <v>0</v>
      </c>
      <c r="Y384" s="12"/>
      <c r="Z384" s="12"/>
      <c r="AA384" s="12"/>
      <c r="AB384" s="12"/>
      <c r="AC384" s="12"/>
      <c r="AD384" s="12"/>
      <c r="AE384" s="12"/>
      <c r="AR384" s="216" t="s">
        <v>87</v>
      </c>
      <c r="AT384" s="217" t="s">
        <v>76</v>
      </c>
      <c r="AU384" s="217" t="s">
        <v>77</v>
      </c>
      <c r="AY384" s="216" t="s">
        <v>144</v>
      </c>
      <c r="BK384" s="218">
        <f>BK385</f>
        <v>0</v>
      </c>
    </row>
    <row r="385" s="12" customFormat="1" ht="22.8" customHeight="1">
      <c r="A385" s="12"/>
      <c r="B385" s="204"/>
      <c r="C385" s="205"/>
      <c r="D385" s="206" t="s">
        <v>76</v>
      </c>
      <c r="E385" s="219" t="s">
        <v>611</v>
      </c>
      <c r="F385" s="219" t="s">
        <v>612</v>
      </c>
      <c r="G385" s="205"/>
      <c r="H385" s="205"/>
      <c r="I385" s="208"/>
      <c r="J385" s="208"/>
      <c r="K385" s="220">
        <f>BK385</f>
        <v>0</v>
      </c>
      <c r="L385" s="205"/>
      <c r="M385" s="210"/>
      <c r="N385" s="211"/>
      <c r="O385" s="212"/>
      <c r="P385" s="212"/>
      <c r="Q385" s="213">
        <f>SUM(Q386:Q389)</f>
        <v>0</v>
      </c>
      <c r="R385" s="213">
        <f>SUM(R386:R389)</f>
        <v>0</v>
      </c>
      <c r="S385" s="212"/>
      <c r="T385" s="214">
        <f>SUM(T386:T389)</f>
        <v>0</v>
      </c>
      <c r="U385" s="212"/>
      <c r="V385" s="214">
        <f>SUM(V386:V389)</f>
        <v>0</v>
      </c>
      <c r="W385" s="212"/>
      <c r="X385" s="215">
        <f>SUM(X386:X389)</f>
        <v>0</v>
      </c>
      <c r="Y385" s="12"/>
      <c r="Z385" s="12"/>
      <c r="AA385" s="12"/>
      <c r="AB385" s="12"/>
      <c r="AC385" s="12"/>
      <c r="AD385" s="12"/>
      <c r="AE385" s="12"/>
      <c r="AR385" s="216" t="s">
        <v>87</v>
      </c>
      <c r="AT385" s="217" t="s">
        <v>76</v>
      </c>
      <c r="AU385" s="217" t="s">
        <v>85</v>
      </c>
      <c r="AY385" s="216" t="s">
        <v>144</v>
      </c>
      <c r="BK385" s="218">
        <f>SUM(BK386:BK389)</f>
        <v>0</v>
      </c>
    </row>
    <row r="386" s="2" customFormat="1" ht="16.5" customHeight="1">
      <c r="A386" s="38"/>
      <c r="B386" s="39"/>
      <c r="C386" s="221" t="s">
        <v>496</v>
      </c>
      <c r="D386" s="221" t="s">
        <v>146</v>
      </c>
      <c r="E386" s="222" t="s">
        <v>614</v>
      </c>
      <c r="F386" s="223" t="s">
        <v>615</v>
      </c>
      <c r="G386" s="224" t="s">
        <v>616</v>
      </c>
      <c r="H386" s="225">
        <v>5</v>
      </c>
      <c r="I386" s="226"/>
      <c r="J386" s="226"/>
      <c r="K386" s="227">
        <f>ROUND(P386*H386,2)</f>
        <v>0</v>
      </c>
      <c r="L386" s="223" t="s">
        <v>1</v>
      </c>
      <c r="M386" s="44"/>
      <c r="N386" s="228" t="s">
        <v>1</v>
      </c>
      <c r="O386" s="229" t="s">
        <v>40</v>
      </c>
      <c r="P386" s="230">
        <f>I386+J386</f>
        <v>0</v>
      </c>
      <c r="Q386" s="230">
        <f>ROUND(I386*H386,2)</f>
        <v>0</v>
      </c>
      <c r="R386" s="230">
        <f>ROUND(J386*H386,2)</f>
        <v>0</v>
      </c>
      <c r="S386" s="91"/>
      <c r="T386" s="231">
        <f>S386*H386</f>
        <v>0</v>
      </c>
      <c r="U386" s="231">
        <v>0</v>
      </c>
      <c r="V386" s="231">
        <f>U386*H386</f>
        <v>0</v>
      </c>
      <c r="W386" s="231">
        <v>0</v>
      </c>
      <c r="X386" s="232">
        <f>W386*H386</f>
        <v>0</v>
      </c>
      <c r="Y386" s="38"/>
      <c r="Z386" s="38"/>
      <c r="AA386" s="38"/>
      <c r="AB386" s="38"/>
      <c r="AC386" s="38"/>
      <c r="AD386" s="38"/>
      <c r="AE386" s="38"/>
      <c r="AR386" s="233" t="s">
        <v>254</v>
      </c>
      <c r="AT386" s="233" t="s">
        <v>146</v>
      </c>
      <c r="AU386" s="233" t="s">
        <v>87</v>
      </c>
      <c r="AY386" s="17" t="s">
        <v>144</v>
      </c>
      <c r="BE386" s="234">
        <f>IF(O386="základní",K386,0)</f>
        <v>0</v>
      </c>
      <c r="BF386" s="234">
        <f>IF(O386="snížená",K386,0)</f>
        <v>0</v>
      </c>
      <c r="BG386" s="234">
        <f>IF(O386="zákl. přenesená",K386,0)</f>
        <v>0</v>
      </c>
      <c r="BH386" s="234">
        <f>IF(O386="sníž. přenesená",K386,0)</f>
        <v>0</v>
      </c>
      <c r="BI386" s="234">
        <f>IF(O386="nulová",K386,0)</f>
        <v>0</v>
      </c>
      <c r="BJ386" s="17" t="s">
        <v>85</v>
      </c>
      <c r="BK386" s="234">
        <f>ROUND(P386*H386,2)</f>
        <v>0</v>
      </c>
      <c r="BL386" s="17" t="s">
        <v>254</v>
      </c>
      <c r="BM386" s="233" t="s">
        <v>1138</v>
      </c>
    </row>
    <row r="387" s="2" customFormat="1">
      <c r="A387" s="38"/>
      <c r="B387" s="39"/>
      <c r="C387" s="40"/>
      <c r="D387" s="235" t="s">
        <v>153</v>
      </c>
      <c r="E387" s="40"/>
      <c r="F387" s="236" t="s">
        <v>615</v>
      </c>
      <c r="G387" s="40"/>
      <c r="H387" s="40"/>
      <c r="I387" s="237"/>
      <c r="J387" s="237"/>
      <c r="K387" s="40"/>
      <c r="L387" s="40"/>
      <c r="M387" s="44"/>
      <c r="N387" s="238"/>
      <c r="O387" s="239"/>
      <c r="P387" s="91"/>
      <c r="Q387" s="91"/>
      <c r="R387" s="91"/>
      <c r="S387" s="91"/>
      <c r="T387" s="91"/>
      <c r="U387" s="91"/>
      <c r="V387" s="91"/>
      <c r="W387" s="91"/>
      <c r="X387" s="92"/>
      <c r="Y387" s="38"/>
      <c r="Z387" s="38"/>
      <c r="AA387" s="38"/>
      <c r="AB387" s="38"/>
      <c r="AC387" s="38"/>
      <c r="AD387" s="38"/>
      <c r="AE387" s="38"/>
      <c r="AT387" s="17" t="s">
        <v>153</v>
      </c>
      <c r="AU387" s="17" t="s">
        <v>87</v>
      </c>
    </row>
    <row r="388" s="13" customFormat="1">
      <c r="A388" s="13"/>
      <c r="B388" s="242"/>
      <c r="C388" s="243"/>
      <c r="D388" s="235" t="s">
        <v>157</v>
      </c>
      <c r="E388" s="244" t="s">
        <v>1</v>
      </c>
      <c r="F388" s="245" t="s">
        <v>1139</v>
      </c>
      <c r="G388" s="243"/>
      <c r="H388" s="246">
        <v>5</v>
      </c>
      <c r="I388" s="247"/>
      <c r="J388" s="247"/>
      <c r="K388" s="243"/>
      <c r="L388" s="243"/>
      <c r="M388" s="248"/>
      <c r="N388" s="249"/>
      <c r="O388" s="250"/>
      <c r="P388" s="250"/>
      <c r="Q388" s="250"/>
      <c r="R388" s="250"/>
      <c r="S388" s="250"/>
      <c r="T388" s="250"/>
      <c r="U388" s="250"/>
      <c r="V388" s="250"/>
      <c r="W388" s="250"/>
      <c r="X388" s="251"/>
      <c r="Y388" s="13"/>
      <c r="Z388" s="13"/>
      <c r="AA388" s="13"/>
      <c r="AB388" s="13"/>
      <c r="AC388" s="13"/>
      <c r="AD388" s="13"/>
      <c r="AE388" s="13"/>
      <c r="AT388" s="252" t="s">
        <v>157</v>
      </c>
      <c r="AU388" s="252" t="s">
        <v>87</v>
      </c>
      <c r="AV388" s="13" t="s">
        <v>87</v>
      </c>
      <c r="AW388" s="13" t="s">
        <v>5</v>
      </c>
      <c r="AX388" s="13" t="s">
        <v>77</v>
      </c>
      <c r="AY388" s="252" t="s">
        <v>144</v>
      </c>
    </row>
    <row r="389" s="14" customFormat="1">
      <c r="A389" s="14"/>
      <c r="B389" s="253"/>
      <c r="C389" s="254"/>
      <c r="D389" s="235" t="s">
        <v>157</v>
      </c>
      <c r="E389" s="255" t="s">
        <v>1</v>
      </c>
      <c r="F389" s="256" t="s">
        <v>159</v>
      </c>
      <c r="G389" s="254"/>
      <c r="H389" s="257">
        <v>5</v>
      </c>
      <c r="I389" s="258"/>
      <c r="J389" s="258"/>
      <c r="K389" s="254"/>
      <c r="L389" s="254"/>
      <c r="M389" s="259"/>
      <c r="N389" s="260"/>
      <c r="O389" s="261"/>
      <c r="P389" s="261"/>
      <c r="Q389" s="261"/>
      <c r="R389" s="261"/>
      <c r="S389" s="261"/>
      <c r="T389" s="261"/>
      <c r="U389" s="261"/>
      <c r="V389" s="261"/>
      <c r="W389" s="261"/>
      <c r="X389" s="262"/>
      <c r="Y389" s="14"/>
      <c r="Z389" s="14"/>
      <c r="AA389" s="14"/>
      <c r="AB389" s="14"/>
      <c r="AC389" s="14"/>
      <c r="AD389" s="14"/>
      <c r="AE389" s="14"/>
      <c r="AT389" s="263" t="s">
        <v>157</v>
      </c>
      <c r="AU389" s="263" t="s">
        <v>87</v>
      </c>
      <c r="AV389" s="14" t="s">
        <v>151</v>
      </c>
      <c r="AW389" s="14" t="s">
        <v>5</v>
      </c>
      <c r="AX389" s="14" t="s">
        <v>85</v>
      </c>
      <c r="AY389" s="263" t="s">
        <v>144</v>
      </c>
    </row>
    <row r="390" s="12" customFormat="1" ht="25.92" customHeight="1">
      <c r="A390" s="12"/>
      <c r="B390" s="204"/>
      <c r="C390" s="205"/>
      <c r="D390" s="206" t="s">
        <v>76</v>
      </c>
      <c r="E390" s="207" t="s">
        <v>343</v>
      </c>
      <c r="F390" s="207" t="s">
        <v>619</v>
      </c>
      <c r="G390" s="205"/>
      <c r="H390" s="205"/>
      <c r="I390" s="208"/>
      <c r="J390" s="208"/>
      <c r="K390" s="209">
        <f>BK390</f>
        <v>0</v>
      </c>
      <c r="L390" s="205"/>
      <c r="M390" s="210"/>
      <c r="N390" s="211"/>
      <c r="O390" s="212"/>
      <c r="P390" s="212"/>
      <c r="Q390" s="213">
        <f>Q391+Q396</f>
        <v>0</v>
      </c>
      <c r="R390" s="213">
        <f>R391+R396</f>
        <v>0</v>
      </c>
      <c r="S390" s="212"/>
      <c r="T390" s="214">
        <f>T391+T396</f>
        <v>0</v>
      </c>
      <c r="U390" s="212"/>
      <c r="V390" s="214">
        <f>V391+V396</f>
        <v>1.2779639999999999</v>
      </c>
      <c r="W390" s="212"/>
      <c r="X390" s="215">
        <f>X391+X396</f>
        <v>0</v>
      </c>
      <c r="Y390" s="12"/>
      <c r="Z390" s="12"/>
      <c r="AA390" s="12"/>
      <c r="AB390" s="12"/>
      <c r="AC390" s="12"/>
      <c r="AD390" s="12"/>
      <c r="AE390" s="12"/>
      <c r="AR390" s="216" t="s">
        <v>166</v>
      </c>
      <c r="AT390" s="217" t="s">
        <v>76</v>
      </c>
      <c r="AU390" s="217" t="s">
        <v>77</v>
      </c>
      <c r="AY390" s="216" t="s">
        <v>144</v>
      </c>
      <c r="BK390" s="218">
        <f>BK391+BK396</f>
        <v>0</v>
      </c>
    </row>
    <row r="391" s="12" customFormat="1" ht="22.8" customHeight="1">
      <c r="A391" s="12"/>
      <c r="B391" s="204"/>
      <c r="C391" s="205"/>
      <c r="D391" s="206" t="s">
        <v>76</v>
      </c>
      <c r="E391" s="219" t="s">
        <v>620</v>
      </c>
      <c r="F391" s="219" t="s">
        <v>621</v>
      </c>
      <c r="G391" s="205"/>
      <c r="H391" s="205"/>
      <c r="I391" s="208"/>
      <c r="J391" s="208"/>
      <c r="K391" s="220">
        <f>BK391</f>
        <v>0</v>
      </c>
      <c r="L391" s="205"/>
      <c r="M391" s="210"/>
      <c r="N391" s="211"/>
      <c r="O391" s="212"/>
      <c r="P391" s="212"/>
      <c r="Q391" s="213">
        <f>SUM(Q392:Q395)</f>
        <v>0</v>
      </c>
      <c r="R391" s="213">
        <f>SUM(R392:R395)</f>
        <v>0</v>
      </c>
      <c r="S391" s="212"/>
      <c r="T391" s="214">
        <f>SUM(T392:T395)</f>
        <v>0</v>
      </c>
      <c r="U391" s="212"/>
      <c r="V391" s="214">
        <f>SUM(V392:V395)</f>
        <v>0</v>
      </c>
      <c r="W391" s="212"/>
      <c r="X391" s="215">
        <f>SUM(X392:X395)</f>
        <v>0</v>
      </c>
      <c r="Y391" s="12"/>
      <c r="Z391" s="12"/>
      <c r="AA391" s="12"/>
      <c r="AB391" s="12"/>
      <c r="AC391" s="12"/>
      <c r="AD391" s="12"/>
      <c r="AE391" s="12"/>
      <c r="AR391" s="216" t="s">
        <v>166</v>
      </c>
      <c r="AT391" s="217" t="s">
        <v>76</v>
      </c>
      <c r="AU391" s="217" t="s">
        <v>85</v>
      </c>
      <c r="AY391" s="216" t="s">
        <v>144</v>
      </c>
      <c r="BK391" s="218">
        <f>SUM(BK392:BK395)</f>
        <v>0</v>
      </c>
    </row>
    <row r="392" s="2" customFormat="1" ht="24.15" customHeight="1">
      <c r="A392" s="38"/>
      <c r="B392" s="39"/>
      <c r="C392" s="221" t="s">
        <v>502</v>
      </c>
      <c r="D392" s="221" t="s">
        <v>146</v>
      </c>
      <c r="E392" s="222" t="s">
        <v>623</v>
      </c>
      <c r="F392" s="223" t="s">
        <v>624</v>
      </c>
      <c r="G392" s="224" t="s">
        <v>202</v>
      </c>
      <c r="H392" s="225">
        <v>9</v>
      </c>
      <c r="I392" s="226"/>
      <c r="J392" s="226"/>
      <c r="K392" s="227">
        <f>ROUND(P392*H392,2)</f>
        <v>0</v>
      </c>
      <c r="L392" s="223" t="s">
        <v>1</v>
      </c>
      <c r="M392" s="44"/>
      <c r="N392" s="228" t="s">
        <v>1</v>
      </c>
      <c r="O392" s="229" t="s">
        <v>40</v>
      </c>
      <c r="P392" s="230">
        <f>I392+J392</f>
        <v>0</v>
      </c>
      <c r="Q392" s="230">
        <f>ROUND(I392*H392,2)</f>
        <v>0</v>
      </c>
      <c r="R392" s="230">
        <f>ROUND(J392*H392,2)</f>
        <v>0</v>
      </c>
      <c r="S392" s="91"/>
      <c r="T392" s="231">
        <f>S392*H392</f>
        <v>0</v>
      </c>
      <c r="U392" s="231">
        <v>0</v>
      </c>
      <c r="V392" s="231">
        <f>U392*H392</f>
        <v>0</v>
      </c>
      <c r="W392" s="231">
        <v>0</v>
      </c>
      <c r="X392" s="232">
        <f>W392*H392</f>
        <v>0</v>
      </c>
      <c r="Y392" s="38"/>
      <c r="Z392" s="38"/>
      <c r="AA392" s="38"/>
      <c r="AB392" s="38"/>
      <c r="AC392" s="38"/>
      <c r="AD392" s="38"/>
      <c r="AE392" s="38"/>
      <c r="AR392" s="233" t="s">
        <v>332</v>
      </c>
      <c r="AT392" s="233" t="s">
        <v>146</v>
      </c>
      <c r="AU392" s="233" t="s">
        <v>87</v>
      </c>
      <c r="AY392" s="17" t="s">
        <v>144</v>
      </c>
      <c r="BE392" s="234">
        <f>IF(O392="základní",K392,0)</f>
        <v>0</v>
      </c>
      <c r="BF392" s="234">
        <f>IF(O392="snížená",K392,0)</f>
        <v>0</v>
      </c>
      <c r="BG392" s="234">
        <f>IF(O392="zákl. přenesená",K392,0)</f>
        <v>0</v>
      </c>
      <c r="BH392" s="234">
        <f>IF(O392="sníž. přenesená",K392,0)</f>
        <v>0</v>
      </c>
      <c r="BI392" s="234">
        <f>IF(O392="nulová",K392,0)</f>
        <v>0</v>
      </c>
      <c r="BJ392" s="17" t="s">
        <v>85</v>
      </c>
      <c r="BK392" s="234">
        <f>ROUND(P392*H392,2)</f>
        <v>0</v>
      </c>
      <c r="BL392" s="17" t="s">
        <v>332</v>
      </c>
      <c r="BM392" s="233" t="s">
        <v>1140</v>
      </c>
    </row>
    <row r="393" s="2" customFormat="1">
      <c r="A393" s="38"/>
      <c r="B393" s="39"/>
      <c r="C393" s="40"/>
      <c r="D393" s="235" t="s">
        <v>153</v>
      </c>
      <c r="E393" s="40"/>
      <c r="F393" s="236" t="s">
        <v>626</v>
      </c>
      <c r="G393" s="40"/>
      <c r="H393" s="40"/>
      <c r="I393" s="237"/>
      <c r="J393" s="237"/>
      <c r="K393" s="40"/>
      <c r="L393" s="40"/>
      <c r="M393" s="44"/>
      <c r="N393" s="238"/>
      <c r="O393" s="239"/>
      <c r="P393" s="91"/>
      <c r="Q393" s="91"/>
      <c r="R393" s="91"/>
      <c r="S393" s="91"/>
      <c r="T393" s="91"/>
      <c r="U393" s="91"/>
      <c r="V393" s="91"/>
      <c r="W393" s="91"/>
      <c r="X393" s="92"/>
      <c r="Y393" s="38"/>
      <c r="Z393" s="38"/>
      <c r="AA393" s="38"/>
      <c r="AB393" s="38"/>
      <c r="AC393" s="38"/>
      <c r="AD393" s="38"/>
      <c r="AE393" s="38"/>
      <c r="AT393" s="17" t="s">
        <v>153</v>
      </c>
      <c r="AU393" s="17" t="s">
        <v>87</v>
      </c>
    </row>
    <row r="394" s="13" customFormat="1">
      <c r="A394" s="13"/>
      <c r="B394" s="242"/>
      <c r="C394" s="243"/>
      <c r="D394" s="235" t="s">
        <v>157</v>
      </c>
      <c r="E394" s="244" t="s">
        <v>1</v>
      </c>
      <c r="F394" s="245" t="s">
        <v>1141</v>
      </c>
      <c r="G394" s="243"/>
      <c r="H394" s="246">
        <v>9</v>
      </c>
      <c r="I394" s="247"/>
      <c r="J394" s="247"/>
      <c r="K394" s="243"/>
      <c r="L394" s="243"/>
      <c r="M394" s="248"/>
      <c r="N394" s="249"/>
      <c r="O394" s="250"/>
      <c r="P394" s="250"/>
      <c r="Q394" s="250"/>
      <c r="R394" s="250"/>
      <c r="S394" s="250"/>
      <c r="T394" s="250"/>
      <c r="U394" s="250"/>
      <c r="V394" s="250"/>
      <c r="W394" s="250"/>
      <c r="X394" s="251"/>
      <c r="Y394" s="13"/>
      <c r="Z394" s="13"/>
      <c r="AA394" s="13"/>
      <c r="AB394" s="13"/>
      <c r="AC394" s="13"/>
      <c r="AD394" s="13"/>
      <c r="AE394" s="13"/>
      <c r="AT394" s="252" t="s">
        <v>157</v>
      </c>
      <c r="AU394" s="252" t="s">
        <v>87</v>
      </c>
      <c r="AV394" s="13" t="s">
        <v>87</v>
      </c>
      <c r="AW394" s="13" t="s">
        <v>5</v>
      </c>
      <c r="AX394" s="13" t="s">
        <v>77</v>
      </c>
      <c r="AY394" s="252" t="s">
        <v>144</v>
      </c>
    </row>
    <row r="395" s="14" customFormat="1">
      <c r="A395" s="14"/>
      <c r="B395" s="253"/>
      <c r="C395" s="254"/>
      <c r="D395" s="235" t="s">
        <v>157</v>
      </c>
      <c r="E395" s="255" t="s">
        <v>1</v>
      </c>
      <c r="F395" s="256" t="s">
        <v>159</v>
      </c>
      <c r="G395" s="254"/>
      <c r="H395" s="257">
        <v>9</v>
      </c>
      <c r="I395" s="258"/>
      <c r="J395" s="258"/>
      <c r="K395" s="254"/>
      <c r="L395" s="254"/>
      <c r="M395" s="259"/>
      <c r="N395" s="260"/>
      <c r="O395" s="261"/>
      <c r="P395" s="261"/>
      <c r="Q395" s="261"/>
      <c r="R395" s="261"/>
      <c r="S395" s="261"/>
      <c r="T395" s="261"/>
      <c r="U395" s="261"/>
      <c r="V395" s="261"/>
      <c r="W395" s="261"/>
      <c r="X395" s="262"/>
      <c r="Y395" s="14"/>
      <c r="Z395" s="14"/>
      <c r="AA395" s="14"/>
      <c r="AB395" s="14"/>
      <c r="AC395" s="14"/>
      <c r="AD395" s="14"/>
      <c r="AE395" s="14"/>
      <c r="AT395" s="263" t="s">
        <v>157</v>
      </c>
      <c r="AU395" s="263" t="s">
        <v>87</v>
      </c>
      <c r="AV395" s="14" t="s">
        <v>151</v>
      </c>
      <c r="AW395" s="14" t="s">
        <v>5</v>
      </c>
      <c r="AX395" s="14" t="s">
        <v>85</v>
      </c>
      <c r="AY395" s="263" t="s">
        <v>144</v>
      </c>
    </row>
    <row r="396" s="12" customFormat="1" ht="22.8" customHeight="1">
      <c r="A396" s="12"/>
      <c r="B396" s="204"/>
      <c r="C396" s="205"/>
      <c r="D396" s="206" t="s">
        <v>76</v>
      </c>
      <c r="E396" s="219" t="s">
        <v>628</v>
      </c>
      <c r="F396" s="219" t="s">
        <v>629</v>
      </c>
      <c r="G396" s="205"/>
      <c r="H396" s="205"/>
      <c r="I396" s="208"/>
      <c r="J396" s="208"/>
      <c r="K396" s="220">
        <f>BK396</f>
        <v>0</v>
      </c>
      <c r="L396" s="205"/>
      <c r="M396" s="210"/>
      <c r="N396" s="211"/>
      <c r="O396" s="212"/>
      <c r="P396" s="212"/>
      <c r="Q396" s="213">
        <f>SUM(Q397:Q434)</f>
        <v>0</v>
      </c>
      <c r="R396" s="213">
        <f>SUM(R397:R434)</f>
        <v>0</v>
      </c>
      <c r="S396" s="212"/>
      <c r="T396" s="214">
        <f>SUM(T397:T434)</f>
        <v>0</v>
      </c>
      <c r="U396" s="212"/>
      <c r="V396" s="214">
        <f>SUM(V397:V434)</f>
        <v>1.2779639999999999</v>
      </c>
      <c r="W396" s="212"/>
      <c r="X396" s="215">
        <f>SUM(X397:X434)</f>
        <v>0</v>
      </c>
      <c r="Y396" s="12"/>
      <c r="Z396" s="12"/>
      <c r="AA396" s="12"/>
      <c r="AB396" s="12"/>
      <c r="AC396" s="12"/>
      <c r="AD396" s="12"/>
      <c r="AE396" s="12"/>
      <c r="AR396" s="216" t="s">
        <v>166</v>
      </c>
      <c r="AT396" s="217" t="s">
        <v>76</v>
      </c>
      <c r="AU396" s="217" t="s">
        <v>85</v>
      </c>
      <c r="AY396" s="216" t="s">
        <v>144</v>
      </c>
      <c r="BK396" s="218">
        <f>SUM(BK397:BK434)</f>
        <v>0</v>
      </c>
    </row>
    <row r="397" s="2" customFormat="1" ht="16.5" customHeight="1">
      <c r="A397" s="38"/>
      <c r="B397" s="39"/>
      <c r="C397" s="221" t="s">
        <v>507</v>
      </c>
      <c r="D397" s="221" t="s">
        <v>146</v>
      </c>
      <c r="E397" s="222" t="s">
        <v>631</v>
      </c>
      <c r="F397" s="223" t="s">
        <v>632</v>
      </c>
      <c r="G397" s="224" t="s">
        <v>202</v>
      </c>
      <c r="H397" s="225">
        <v>9</v>
      </c>
      <c r="I397" s="226"/>
      <c r="J397" s="226"/>
      <c r="K397" s="227">
        <f>ROUND(P397*H397,2)</f>
        <v>0</v>
      </c>
      <c r="L397" s="223" t="s">
        <v>1</v>
      </c>
      <c r="M397" s="44"/>
      <c r="N397" s="228" t="s">
        <v>1</v>
      </c>
      <c r="O397" s="229" t="s">
        <v>40</v>
      </c>
      <c r="P397" s="230">
        <f>I397+J397</f>
        <v>0</v>
      </c>
      <c r="Q397" s="230">
        <f>ROUND(I397*H397,2)</f>
        <v>0</v>
      </c>
      <c r="R397" s="230">
        <f>ROUND(J397*H397,2)</f>
        <v>0</v>
      </c>
      <c r="S397" s="91"/>
      <c r="T397" s="231">
        <f>S397*H397</f>
        <v>0</v>
      </c>
      <c r="U397" s="231">
        <v>0</v>
      </c>
      <c r="V397" s="231">
        <f>U397*H397</f>
        <v>0</v>
      </c>
      <c r="W397" s="231">
        <v>0</v>
      </c>
      <c r="X397" s="232">
        <f>W397*H397</f>
        <v>0</v>
      </c>
      <c r="Y397" s="38"/>
      <c r="Z397" s="38"/>
      <c r="AA397" s="38"/>
      <c r="AB397" s="38"/>
      <c r="AC397" s="38"/>
      <c r="AD397" s="38"/>
      <c r="AE397" s="38"/>
      <c r="AR397" s="233" t="s">
        <v>332</v>
      </c>
      <c r="AT397" s="233" t="s">
        <v>146</v>
      </c>
      <c r="AU397" s="233" t="s">
        <v>87</v>
      </c>
      <c r="AY397" s="17" t="s">
        <v>144</v>
      </c>
      <c r="BE397" s="234">
        <f>IF(O397="základní",K397,0)</f>
        <v>0</v>
      </c>
      <c r="BF397" s="234">
        <f>IF(O397="snížená",K397,0)</f>
        <v>0</v>
      </c>
      <c r="BG397" s="234">
        <f>IF(O397="zákl. přenesená",K397,0)</f>
        <v>0</v>
      </c>
      <c r="BH397" s="234">
        <f>IF(O397="sníž. přenesená",K397,0)</f>
        <v>0</v>
      </c>
      <c r="BI397" s="234">
        <f>IF(O397="nulová",K397,0)</f>
        <v>0</v>
      </c>
      <c r="BJ397" s="17" t="s">
        <v>85</v>
      </c>
      <c r="BK397" s="234">
        <f>ROUND(P397*H397,2)</f>
        <v>0</v>
      </c>
      <c r="BL397" s="17" t="s">
        <v>332</v>
      </c>
      <c r="BM397" s="233" t="s">
        <v>1142</v>
      </c>
    </row>
    <row r="398" s="2" customFormat="1">
      <c r="A398" s="38"/>
      <c r="B398" s="39"/>
      <c r="C398" s="40"/>
      <c r="D398" s="235" t="s">
        <v>153</v>
      </c>
      <c r="E398" s="40"/>
      <c r="F398" s="236" t="s">
        <v>634</v>
      </c>
      <c r="G398" s="40"/>
      <c r="H398" s="40"/>
      <c r="I398" s="237"/>
      <c r="J398" s="237"/>
      <c r="K398" s="40"/>
      <c r="L398" s="40"/>
      <c r="M398" s="44"/>
      <c r="N398" s="238"/>
      <c r="O398" s="239"/>
      <c r="P398" s="91"/>
      <c r="Q398" s="91"/>
      <c r="R398" s="91"/>
      <c r="S398" s="91"/>
      <c r="T398" s="91"/>
      <c r="U398" s="91"/>
      <c r="V398" s="91"/>
      <c r="W398" s="91"/>
      <c r="X398" s="92"/>
      <c r="Y398" s="38"/>
      <c r="Z398" s="38"/>
      <c r="AA398" s="38"/>
      <c r="AB398" s="38"/>
      <c r="AC398" s="38"/>
      <c r="AD398" s="38"/>
      <c r="AE398" s="38"/>
      <c r="AT398" s="17" t="s">
        <v>153</v>
      </c>
      <c r="AU398" s="17" t="s">
        <v>87</v>
      </c>
    </row>
    <row r="399" s="13" customFormat="1">
      <c r="A399" s="13"/>
      <c r="B399" s="242"/>
      <c r="C399" s="243"/>
      <c r="D399" s="235" t="s">
        <v>157</v>
      </c>
      <c r="E399" s="244" t="s">
        <v>1</v>
      </c>
      <c r="F399" s="245" t="s">
        <v>1078</v>
      </c>
      <c r="G399" s="243"/>
      <c r="H399" s="246">
        <v>9</v>
      </c>
      <c r="I399" s="247"/>
      <c r="J399" s="247"/>
      <c r="K399" s="243"/>
      <c r="L399" s="243"/>
      <c r="M399" s="248"/>
      <c r="N399" s="249"/>
      <c r="O399" s="250"/>
      <c r="P399" s="250"/>
      <c r="Q399" s="250"/>
      <c r="R399" s="250"/>
      <c r="S399" s="250"/>
      <c r="T399" s="250"/>
      <c r="U399" s="250"/>
      <c r="V399" s="250"/>
      <c r="W399" s="250"/>
      <c r="X399" s="251"/>
      <c r="Y399" s="13"/>
      <c r="Z399" s="13"/>
      <c r="AA399" s="13"/>
      <c r="AB399" s="13"/>
      <c r="AC399" s="13"/>
      <c r="AD399" s="13"/>
      <c r="AE399" s="13"/>
      <c r="AT399" s="252" t="s">
        <v>157</v>
      </c>
      <c r="AU399" s="252" t="s">
        <v>87</v>
      </c>
      <c r="AV399" s="13" t="s">
        <v>87</v>
      </c>
      <c r="AW399" s="13" t="s">
        <v>5</v>
      </c>
      <c r="AX399" s="13" t="s">
        <v>77</v>
      </c>
      <c r="AY399" s="252" t="s">
        <v>144</v>
      </c>
    </row>
    <row r="400" s="14" customFormat="1">
      <c r="A400" s="14"/>
      <c r="B400" s="253"/>
      <c r="C400" s="254"/>
      <c r="D400" s="235" t="s">
        <v>157</v>
      </c>
      <c r="E400" s="255" t="s">
        <v>1</v>
      </c>
      <c r="F400" s="256" t="s">
        <v>159</v>
      </c>
      <c r="G400" s="254"/>
      <c r="H400" s="257">
        <v>9</v>
      </c>
      <c r="I400" s="258"/>
      <c r="J400" s="258"/>
      <c r="K400" s="254"/>
      <c r="L400" s="254"/>
      <c r="M400" s="259"/>
      <c r="N400" s="260"/>
      <c r="O400" s="261"/>
      <c r="P400" s="261"/>
      <c r="Q400" s="261"/>
      <c r="R400" s="261"/>
      <c r="S400" s="261"/>
      <c r="T400" s="261"/>
      <c r="U400" s="261"/>
      <c r="V400" s="261"/>
      <c r="W400" s="261"/>
      <c r="X400" s="262"/>
      <c r="Y400" s="14"/>
      <c r="Z400" s="14"/>
      <c r="AA400" s="14"/>
      <c r="AB400" s="14"/>
      <c r="AC400" s="14"/>
      <c r="AD400" s="14"/>
      <c r="AE400" s="14"/>
      <c r="AT400" s="263" t="s">
        <v>157</v>
      </c>
      <c r="AU400" s="263" t="s">
        <v>87</v>
      </c>
      <c r="AV400" s="14" t="s">
        <v>151</v>
      </c>
      <c r="AW400" s="14" t="s">
        <v>5</v>
      </c>
      <c r="AX400" s="14" t="s">
        <v>85</v>
      </c>
      <c r="AY400" s="263" t="s">
        <v>144</v>
      </c>
    </row>
    <row r="401" s="2" customFormat="1" ht="24.15" customHeight="1">
      <c r="A401" s="38"/>
      <c r="B401" s="39"/>
      <c r="C401" s="221" t="s">
        <v>511</v>
      </c>
      <c r="D401" s="221" t="s">
        <v>146</v>
      </c>
      <c r="E401" s="222" t="s">
        <v>636</v>
      </c>
      <c r="F401" s="223" t="s">
        <v>637</v>
      </c>
      <c r="G401" s="224" t="s">
        <v>149</v>
      </c>
      <c r="H401" s="225">
        <v>2</v>
      </c>
      <c r="I401" s="226"/>
      <c r="J401" s="226"/>
      <c r="K401" s="227">
        <f>ROUND(P401*H401,2)</f>
        <v>0</v>
      </c>
      <c r="L401" s="223" t="s">
        <v>150</v>
      </c>
      <c r="M401" s="44"/>
      <c r="N401" s="228" t="s">
        <v>1</v>
      </c>
      <c r="O401" s="229" t="s">
        <v>40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91"/>
      <c r="T401" s="231">
        <f>S401*H401</f>
        <v>0</v>
      </c>
      <c r="U401" s="231">
        <v>0.0016100000000000001</v>
      </c>
      <c r="V401" s="231">
        <f>U401*H401</f>
        <v>0.0032200000000000002</v>
      </c>
      <c r="W401" s="231">
        <v>0</v>
      </c>
      <c r="X401" s="232">
        <f>W401*H401</f>
        <v>0</v>
      </c>
      <c r="Y401" s="38"/>
      <c r="Z401" s="38"/>
      <c r="AA401" s="38"/>
      <c r="AB401" s="38"/>
      <c r="AC401" s="38"/>
      <c r="AD401" s="38"/>
      <c r="AE401" s="38"/>
      <c r="AR401" s="233" t="s">
        <v>332</v>
      </c>
      <c r="AT401" s="233" t="s">
        <v>146</v>
      </c>
      <c r="AU401" s="233" t="s">
        <v>87</v>
      </c>
      <c r="AY401" s="17" t="s">
        <v>144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7" t="s">
        <v>85</v>
      </c>
      <c r="BK401" s="234">
        <f>ROUND(P401*H401,2)</f>
        <v>0</v>
      </c>
      <c r="BL401" s="17" t="s">
        <v>332</v>
      </c>
      <c r="BM401" s="233" t="s">
        <v>1143</v>
      </c>
    </row>
    <row r="402" s="2" customFormat="1">
      <c r="A402" s="38"/>
      <c r="B402" s="39"/>
      <c r="C402" s="40"/>
      <c r="D402" s="235" t="s">
        <v>153</v>
      </c>
      <c r="E402" s="40"/>
      <c r="F402" s="236" t="s">
        <v>639</v>
      </c>
      <c r="G402" s="40"/>
      <c r="H402" s="40"/>
      <c r="I402" s="237"/>
      <c r="J402" s="237"/>
      <c r="K402" s="40"/>
      <c r="L402" s="40"/>
      <c r="M402" s="44"/>
      <c r="N402" s="238"/>
      <c r="O402" s="239"/>
      <c r="P402" s="91"/>
      <c r="Q402" s="91"/>
      <c r="R402" s="91"/>
      <c r="S402" s="91"/>
      <c r="T402" s="91"/>
      <c r="U402" s="91"/>
      <c r="V402" s="91"/>
      <c r="W402" s="91"/>
      <c r="X402" s="92"/>
      <c r="Y402" s="38"/>
      <c r="Z402" s="38"/>
      <c r="AA402" s="38"/>
      <c r="AB402" s="38"/>
      <c r="AC402" s="38"/>
      <c r="AD402" s="38"/>
      <c r="AE402" s="38"/>
      <c r="AT402" s="17" t="s">
        <v>153</v>
      </c>
      <c r="AU402" s="17" t="s">
        <v>87</v>
      </c>
    </row>
    <row r="403" s="2" customFormat="1">
      <c r="A403" s="38"/>
      <c r="B403" s="39"/>
      <c r="C403" s="40"/>
      <c r="D403" s="240" t="s">
        <v>155</v>
      </c>
      <c r="E403" s="40"/>
      <c r="F403" s="241" t="s">
        <v>640</v>
      </c>
      <c r="G403" s="40"/>
      <c r="H403" s="40"/>
      <c r="I403" s="237"/>
      <c r="J403" s="237"/>
      <c r="K403" s="40"/>
      <c r="L403" s="40"/>
      <c r="M403" s="44"/>
      <c r="N403" s="238"/>
      <c r="O403" s="239"/>
      <c r="P403" s="91"/>
      <c r="Q403" s="91"/>
      <c r="R403" s="91"/>
      <c r="S403" s="91"/>
      <c r="T403" s="91"/>
      <c r="U403" s="91"/>
      <c r="V403" s="91"/>
      <c r="W403" s="91"/>
      <c r="X403" s="92"/>
      <c r="Y403" s="38"/>
      <c r="Z403" s="38"/>
      <c r="AA403" s="38"/>
      <c r="AB403" s="38"/>
      <c r="AC403" s="38"/>
      <c r="AD403" s="38"/>
      <c r="AE403" s="38"/>
      <c r="AT403" s="17" t="s">
        <v>155</v>
      </c>
      <c r="AU403" s="17" t="s">
        <v>87</v>
      </c>
    </row>
    <row r="404" s="13" customFormat="1">
      <c r="A404" s="13"/>
      <c r="B404" s="242"/>
      <c r="C404" s="243"/>
      <c r="D404" s="235" t="s">
        <v>157</v>
      </c>
      <c r="E404" s="244" t="s">
        <v>1</v>
      </c>
      <c r="F404" s="245" t="s">
        <v>1144</v>
      </c>
      <c r="G404" s="243"/>
      <c r="H404" s="246">
        <v>2</v>
      </c>
      <c r="I404" s="247"/>
      <c r="J404" s="247"/>
      <c r="K404" s="243"/>
      <c r="L404" s="243"/>
      <c r="M404" s="248"/>
      <c r="N404" s="249"/>
      <c r="O404" s="250"/>
      <c r="P404" s="250"/>
      <c r="Q404" s="250"/>
      <c r="R404" s="250"/>
      <c r="S404" s="250"/>
      <c r="T404" s="250"/>
      <c r="U404" s="250"/>
      <c r="V404" s="250"/>
      <c r="W404" s="250"/>
      <c r="X404" s="251"/>
      <c r="Y404" s="13"/>
      <c r="Z404" s="13"/>
      <c r="AA404" s="13"/>
      <c r="AB404" s="13"/>
      <c r="AC404" s="13"/>
      <c r="AD404" s="13"/>
      <c r="AE404" s="13"/>
      <c r="AT404" s="252" t="s">
        <v>157</v>
      </c>
      <c r="AU404" s="252" t="s">
        <v>87</v>
      </c>
      <c r="AV404" s="13" t="s">
        <v>87</v>
      </c>
      <c r="AW404" s="13" t="s">
        <v>5</v>
      </c>
      <c r="AX404" s="13" t="s">
        <v>77</v>
      </c>
      <c r="AY404" s="252" t="s">
        <v>144</v>
      </c>
    </row>
    <row r="405" s="14" customFormat="1">
      <c r="A405" s="14"/>
      <c r="B405" s="253"/>
      <c r="C405" s="254"/>
      <c r="D405" s="235" t="s">
        <v>157</v>
      </c>
      <c r="E405" s="255" t="s">
        <v>1</v>
      </c>
      <c r="F405" s="256" t="s">
        <v>159</v>
      </c>
      <c r="G405" s="254"/>
      <c r="H405" s="257">
        <v>2</v>
      </c>
      <c r="I405" s="258"/>
      <c r="J405" s="258"/>
      <c r="K405" s="254"/>
      <c r="L405" s="254"/>
      <c r="M405" s="259"/>
      <c r="N405" s="260"/>
      <c r="O405" s="261"/>
      <c r="P405" s="261"/>
      <c r="Q405" s="261"/>
      <c r="R405" s="261"/>
      <c r="S405" s="261"/>
      <c r="T405" s="261"/>
      <c r="U405" s="261"/>
      <c r="V405" s="261"/>
      <c r="W405" s="261"/>
      <c r="X405" s="262"/>
      <c r="Y405" s="14"/>
      <c r="Z405" s="14"/>
      <c r="AA405" s="14"/>
      <c r="AB405" s="14"/>
      <c r="AC405" s="14"/>
      <c r="AD405" s="14"/>
      <c r="AE405" s="14"/>
      <c r="AT405" s="263" t="s">
        <v>157</v>
      </c>
      <c r="AU405" s="263" t="s">
        <v>87</v>
      </c>
      <c r="AV405" s="14" t="s">
        <v>151</v>
      </c>
      <c r="AW405" s="14" t="s">
        <v>5</v>
      </c>
      <c r="AX405" s="14" t="s">
        <v>85</v>
      </c>
      <c r="AY405" s="263" t="s">
        <v>144</v>
      </c>
    </row>
    <row r="406" s="2" customFormat="1" ht="24.15" customHeight="1">
      <c r="A406" s="38"/>
      <c r="B406" s="39"/>
      <c r="C406" s="221" t="s">
        <v>531</v>
      </c>
      <c r="D406" s="221" t="s">
        <v>146</v>
      </c>
      <c r="E406" s="222" t="s">
        <v>1005</v>
      </c>
      <c r="F406" s="223" t="s">
        <v>1006</v>
      </c>
      <c r="G406" s="224" t="s">
        <v>149</v>
      </c>
      <c r="H406" s="225">
        <v>2</v>
      </c>
      <c r="I406" s="226"/>
      <c r="J406" s="226"/>
      <c r="K406" s="227">
        <f>ROUND(P406*H406,2)</f>
        <v>0</v>
      </c>
      <c r="L406" s="223" t="s">
        <v>150</v>
      </c>
      <c r="M406" s="44"/>
      <c r="N406" s="228" t="s">
        <v>1</v>
      </c>
      <c r="O406" s="229" t="s">
        <v>40</v>
      </c>
      <c r="P406" s="230">
        <f>I406+J406</f>
        <v>0</v>
      </c>
      <c r="Q406" s="230">
        <f>ROUND(I406*H406,2)</f>
        <v>0</v>
      </c>
      <c r="R406" s="230">
        <f>ROUND(J406*H406,2)</f>
        <v>0</v>
      </c>
      <c r="S406" s="91"/>
      <c r="T406" s="231">
        <f>S406*H406</f>
        <v>0</v>
      </c>
      <c r="U406" s="231">
        <v>0.023192000000000001</v>
      </c>
      <c r="V406" s="231">
        <f>U406*H406</f>
        <v>0.046384000000000002</v>
      </c>
      <c r="W406" s="231">
        <v>0</v>
      </c>
      <c r="X406" s="232">
        <f>W406*H406</f>
        <v>0</v>
      </c>
      <c r="Y406" s="38"/>
      <c r="Z406" s="38"/>
      <c r="AA406" s="38"/>
      <c r="AB406" s="38"/>
      <c r="AC406" s="38"/>
      <c r="AD406" s="38"/>
      <c r="AE406" s="38"/>
      <c r="AR406" s="233" t="s">
        <v>151</v>
      </c>
      <c r="AT406" s="233" t="s">
        <v>146</v>
      </c>
      <c r="AU406" s="233" t="s">
        <v>87</v>
      </c>
      <c r="AY406" s="17" t="s">
        <v>144</v>
      </c>
      <c r="BE406" s="234">
        <f>IF(O406="základní",K406,0)</f>
        <v>0</v>
      </c>
      <c r="BF406" s="234">
        <f>IF(O406="snížená",K406,0)</f>
        <v>0</v>
      </c>
      <c r="BG406" s="234">
        <f>IF(O406="zákl. přenesená",K406,0)</f>
        <v>0</v>
      </c>
      <c r="BH406" s="234">
        <f>IF(O406="sníž. přenesená",K406,0)</f>
        <v>0</v>
      </c>
      <c r="BI406" s="234">
        <f>IF(O406="nulová",K406,0)</f>
        <v>0</v>
      </c>
      <c r="BJ406" s="17" t="s">
        <v>85</v>
      </c>
      <c r="BK406" s="234">
        <f>ROUND(P406*H406,2)</f>
        <v>0</v>
      </c>
      <c r="BL406" s="17" t="s">
        <v>151</v>
      </c>
      <c r="BM406" s="233" t="s">
        <v>1145</v>
      </c>
    </row>
    <row r="407" s="2" customFormat="1">
      <c r="A407" s="38"/>
      <c r="B407" s="39"/>
      <c r="C407" s="40"/>
      <c r="D407" s="235" t="s">
        <v>153</v>
      </c>
      <c r="E407" s="40"/>
      <c r="F407" s="236" t="s">
        <v>1008</v>
      </c>
      <c r="G407" s="40"/>
      <c r="H407" s="40"/>
      <c r="I407" s="237"/>
      <c r="J407" s="237"/>
      <c r="K407" s="40"/>
      <c r="L407" s="40"/>
      <c r="M407" s="44"/>
      <c r="N407" s="238"/>
      <c r="O407" s="239"/>
      <c r="P407" s="91"/>
      <c r="Q407" s="91"/>
      <c r="R407" s="91"/>
      <c r="S407" s="91"/>
      <c r="T407" s="91"/>
      <c r="U407" s="91"/>
      <c r="V407" s="91"/>
      <c r="W407" s="91"/>
      <c r="X407" s="92"/>
      <c r="Y407" s="38"/>
      <c r="Z407" s="38"/>
      <c r="AA407" s="38"/>
      <c r="AB407" s="38"/>
      <c r="AC407" s="38"/>
      <c r="AD407" s="38"/>
      <c r="AE407" s="38"/>
      <c r="AT407" s="17" t="s">
        <v>153</v>
      </c>
      <c r="AU407" s="17" t="s">
        <v>87</v>
      </c>
    </row>
    <row r="408" s="2" customFormat="1">
      <c r="A408" s="38"/>
      <c r="B408" s="39"/>
      <c r="C408" s="40"/>
      <c r="D408" s="240" t="s">
        <v>155</v>
      </c>
      <c r="E408" s="40"/>
      <c r="F408" s="241" t="s">
        <v>1009</v>
      </c>
      <c r="G408" s="40"/>
      <c r="H408" s="40"/>
      <c r="I408" s="237"/>
      <c r="J408" s="237"/>
      <c r="K408" s="40"/>
      <c r="L408" s="40"/>
      <c r="M408" s="44"/>
      <c r="N408" s="238"/>
      <c r="O408" s="239"/>
      <c r="P408" s="91"/>
      <c r="Q408" s="91"/>
      <c r="R408" s="91"/>
      <c r="S408" s="91"/>
      <c r="T408" s="91"/>
      <c r="U408" s="91"/>
      <c r="V408" s="91"/>
      <c r="W408" s="91"/>
      <c r="X408" s="92"/>
      <c r="Y408" s="38"/>
      <c r="Z408" s="38"/>
      <c r="AA408" s="38"/>
      <c r="AB408" s="38"/>
      <c r="AC408" s="38"/>
      <c r="AD408" s="38"/>
      <c r="AE408" s="38"/>
      <c r="AT408" s="17" t="s">
        <v>155</v>
      </c>
      <c r="AU408" s="17" t="s">
        <v>87</v>
      </c>
    </row>
    <row r="409" s="13" customFormat="1">
      <c r="A409" s="13"/>
      <c r="B409" s="242"/>
      <c r="C409" s="243"/>
      <c r="D409" s="235" t="s">
        <v>157</v>
      </c>
      <c r="E409" s="244" t="s">
        <v>1</v>
      </c>
      <c r="F409" s="245" t="s">
        <v>1146</v>
      </c>
      <c r="G409" s="243"/>
      <c r="H409" s="246">
        <v>2</v>
      </c>
      <c r="I409" s="247"/>
      <c r="J409" s="247"/>
      <c r="K409" s="243"/>
      <c r="L409" s="243"/>
      <c r="M409" s="248"/>
      <c r="N409" s="249"/>
      <c r="O409" s="250"/>
      <c r="P409" s="250"/>
      <c r="Q409" s="250"/>
      <c r="R409" s="250"/>
      <c r="S409" s="250"/>
      <c r="T409" s="250"/>
      <c r="U409" s="250"/>
      <c r="V409" s="250"/>
      <c r="W409" s="250"/>
      <c r="X409" s="251"/>
      <c r="Y409" s="13"/>
      <c r="Z409" s="13"/>
      <c r="AA409" s="13"/>
      <c r="AB409" s="13"/>
      <c r="AC409" s="13"/>
      <c r="AD409" s="13"/>
      <c r="AE409" s="13"/>
      <c r="AT409" s="252" t="s">
        <v>157</v>
      </c>
      <c r="AU409" s="252" t="s">
        <v>87</v>
      </c>
      <c r="AV409" s="13" t="s">
        <v>87</v>
      </c>
      <c r="AW409" s="13" t="s">
        <v>5</v>
      </c>
      <c r="AX409" s="13" t="s">
        <v>77</v>
      </c>
      <c r="AY409" s="252" t="s">
        <v>144</v>
      </c>
    </row>
    <row r="410" s="14" customFormat="1">
      <c r="A410" s="14"/>
      <c r="B410" s="253"/>
      <c r="C410" s="254"/>
      <c r="D410" s="235" t="s">
        <v>157</v>
      </c>
      <c r="E410" s="255" t="s">
        <v>1</v>
      </c>
      <c r="F410" s="256" t="s">
        <v>159</v>
      </c>
      <c r="G410" s="254"/>
      <c r="H410" s="257">
        <v>2</v>
      </c>
      <c r="I410" s="258"/>
      <c r="J410" s="258"/>
      <c r="K410" s="254"/>
      <c r="L410" s="254"/>
      <c r="M410" s="259"/>
      <c r="N410" s="260"/>
      <c r="O410" s="261"/>
      <c r="P410" s="261"/>
      <c r="Q410" s="261"/>
      <c r="R410" s="261"/>
      <c r="S410" s="261"/>
      <c r="T410" s="261"/>
      <c r="U410" s="261"/>
      <c r="V410" s="261"/>
      <c r="W410" s="261"/>
      <c r="X410" s="262"/>
      <c r="Y410" s="14"/>
      <c r="Z410" s="14"/>
      <c r="AA410" s="14"/>
      <c r="AB410" s="14"/>
      <c r="AC410" s="14"/>
      <c r="AD410" s="14"/>
      <c r="AE410" s="14"/>
      <c r="AT410" s="263" t="s">
        <v>157</v>
      </c>
      <c r="AU410" s="263" t="s">
        <v>87</v>
      </c>
      <c r="AV410" s="14" t="s">
        <v>151</v>
      </c>
      <c r="AW410" s="14" t="s">
        <v>5</v>
      </c>
      <c r="AX410" s="14" t="s">
        <v>85</v>
      </c>
      <c r="AY410" s="263" t="s">
        <v>144</v>
      </c>
    </row>
    <row r="411" s="2" customFormat="1" ht="24.15" customHeight="1">
      <c r="A411" s="38"/>
      <c r="B411" s="39"/>
      <c r="C411" s="221" t="s">
        <v>332</v>
      </c>
      <c r="D411" s="221" t="s">
        <v>146</v>
      </c>
      <c r="E411" s="222" t="s">
        <v>1017</v>
      </c>
      <c r="F411" s="223" t="s">
        <v>1018</v>
      </c>
      <c r="G411" s="224" t="s">
        <v>202</v>
      </c>
      <c r="H411" s="225">
        <v>14</v>
      </c>
      <c r="I411" s="226"/>
      <c r="J411" s="226"/>
      <c r="K411" s="227">
        <f>ROUND(P411*H411,2)</f>
        <v>0</v>
      </c>
      <c r="L411" s="223" t="s">
        <v>1</v>
      </c>
      <c r="M411" s="44"/>
      <c r="N411" s="228" t="s">
        <v>1</v>
      </c>
      <c r="O411" s="229" t="s">
        <v>40</v>
      </c>
      <c r="P411" s="230">
        <f>I411+J411</f>
        <v>0</v>
      </c>
      <c r="Q411" s="230">
        <f>ROUND(I411*H411,2)</f>
        <v>0</v>
      </c>
      <c r="R411" s="230">
        <f>ROUND(J411*H411,2)</f>
        <v>0</v>
      </c>
      <c r="S411" s="91"/>
      <c r="T411" s="231">
        <f>S411*H411</f>
        <v>0</v>
      </c>
      <c r="U411" s="231">
        <v>0</v>
      </c>
      <c r="V411" s="231">
        <f>U411*H411</f>
        <v>0</v>
      </c>
      <c r="W411" s="231">
        <v>0</v>
      </c>
      <c r="X411" s="232">
        <f>W411*H411</f>
        <v>0</v>
      </c>
      <c r="Y411" s="38"/>
      <c r="Z411" s="38"/>
      <c r="AA411" s="38"/>
      <c r="AB411" s="38"/>
      <c r="AC411" s="38"/>
      <c r="AD411" s="38"/>
      <c r="AE411" s="38"/>
      <c r="AR411" s="233" t="s">
        <v>151</v>
      </c>
      <c r="AT411" s="233" t="s">
        <v>146</v>
      </c>
      <c r="AU411" s="233" t="s">
        <v>87</v>
      </c>
      <c r="AY411" s="17" t="s">
        <v>144</v>
      </c>
      <c r="BE411" s="234">
        <f>IF(O411="základní",K411,0)</f>
        <v>0</v>
      </c>
      <c r="BF411" s="234">
        <f>IF(O411="snížená",K411,0)</f>
        <v>0</v>
      </c>
      <c r="BG411" s="234">
        <f>IF(O411="zákl. přenesená",K411,0)</f>
        <v>0</v>
      </c>
      <c r="BH411" s="234">
        <f>IF(O411="sníž. přenesená",K411,0)</f>
        <v>0</v>
      </c>
      <c r="BI411" s="234">
        <f>IF(O411="nulová",K411,0)</f>
        <v>0</v>
      </c>
      <c r="BJ411" s="17" t="s">
        <v>85</v>
      </c>
      <c r="BK411" s="234">
        <f>ROUND(P411*H411,2)</f>
        <v>0</v>
      </c>
      <c r="BL411" s="17" t="s">
        <v>151</v>
      </c>
      <c r="BM411" s="233" t="s">
        <v>1147</v>
      </c>
    </row>
    <row r="412" s="2" customFormat="1">
      <c r="A412" s="38"/>
      <c r="B412" s="39"/>
      <c r="C412" s="40"/>
      <c r="D412" s="235" t="s">
        <v>153</v>
      </c>
      <c r="E412" s="40"/>
      <c r="F412" s="236" t="s">
        <v>1020</v>
      </c>
      <c r="G412" s="40"/>
      <c r="H412" s="40"/>
      <c r="I412" s="237"/>
      <c r="J412" s="237"/>
      <c r="K412" s="40"/>
      <c r="L412" s="40"/>
      <c r="M412" s="44"/>
      <c r="N412" s="238"/>
      <c r="O412" s="239"/>
      <c r="P412" s="91"/>
      <c r="Q412" s="91"/>
      <c r="R412" s="91"/>
      <c r="S412" s="91"/>
      <c r="T412" s="91"/>
      <c r="U412" s="91"/>
      <c r="V412" s="91"/>
      <c r="W412" s="91"/>
      <c r="X412" s="92"/>
      <c r="Y412" s="38"/>
      <c r="Z412" s="38"/>
      <c r="AA412" s="38"/>
      <c r="AB412" s="38"/>
      <c r="AC412" s="38"/>
      <c r="AD412" s="38"/>
      <c r="AE412" s="38"/>
      <c r="AT412" s="17" t="s">
        <v>153</v>
      </c>
      <c r="AU412" s="17" t="s">
        <v>87</v>
      </c>
    </row>
    <row r="413" s="13" customFormat="1">
      <c r="A413" s="13"/>
      <c r="B413" s="242"/>
      <c r="C413" s="243"/>
      <c r="D413" s="235" t="s">
        <v>157</v>
      </c>
      <c r="E413" s="244" t="s">
        <v>1</v>
      </c>
      <c r="F413" s="245" t="s">
        <v>1148</v>
      </c>
      <c r="G413" s="243"/>
      <c r="H413" s="246">
        <v>14</v>
      </c>
      <c r="I413" s="247"/>
      <c r="J413" s="247"/>
      <c r="K413" s="243"/>
      <c r="L413" s="243"/>
      <c r="M413" s="248"/>
      <c r="N413" s="249"/>
      <c r="O413" s="250"/>
      <c r="P413" s="250"/>
      <c r="Q413" s="250"/>
      <c r="R413" s="250"/>
      <c r="S413" s="250"/>
      <c r="T413" s="250"/>
      <c r="U413" s="250"/>
      <c r="V413" s="250"/>
      <c r="W413" s="250"/>
      <c r="X413" s="251"/>
      <c r="Y413" s="13"/>
      <c r="Z413" s="13"/>
      <c r="AA413" s="13"/>
      <c r="AB413" s="13"/>
      <c r="AC413" s="13"/>
      <c r="AD413" s="13"/>
      <c r="AE413" s="13"/>
      <c r="AT413" s="252" t="s">
        <v>157</v>
      </c>
      <c r="AU413" s="252" t="s">
        <v>87</v>
      </c>
      <c r="AV413" s="13" t="s">
        <v>87</v>
      </c>
      <c r="AW413" s="13" t="s">
        <v>5</v>
      </c>
      <c r="AX413" s="13" t="s">
        <v>77</v>
      </c>
      <c r="AY413" s="252" t="s">
        <v>144</v>
      </c>
    </row>
    <row r="414" s="14" customFormat="1">
      <c r="A414" s="14"/>
      <c r="B414" s="253"/>
      <c r="C414" s="254"/>
      <c r="D414" s="235" t="s">
        <v>157</v>
      </c>
      <c r="E414" s="255" t="s">
        <v>1</v>
      </c>
      <c r="F414" s="256" t="s">
        <v>159</v>
      </c>
      <c r="G414" s="254"/>
      <c r="H414" s="257">
        <v>14</v>
      </c>
      <c r="I414" s="258"/>
      <c r="J414" s="258"/>
      <c r="K414" s="254"/>
      <c r="L414" s="254"/>
      <c r="M414" s="259"/>
      <c r="N414" s="260"/>
      <c r="O414" s="261"/>
      <c r="P414" s="261"/>
      <c r="Q414" s="261"/>
      <c r="R414" s="261"/>
      <c r="S414" s="261"/>
      <c r="T414" s="261"/>
      <c r="U414" s="261"/>
      <c r="V414" s="261"/>
      <c r="W414" s="261"/>
      <c r="X414" s="262"/>
      <c r="Y414" s="14"/>
      <c r="Z414" s="14"/>
      <c r="AA414" s="14"/>
      <c r="AB414" s="14"/>
      <c r="AC414" s="14"/>
      <c r="AD414" s="14"/>
      <c r="AE414" s="14"/>
      <c r="AT414" s="263" t="s">
        <v>157</v>
      </c>
      <c r="AU414" s="263" t="s">
        <v>87</v>
      </c>
      <c r="AV414" s="14" t="s">
        <v>151</v>
      </c>
      <c r="AW414" s="14" t="s">
        <v>5</v>
      </c>
      <c r="AX414" s="14" t="s">
        <v>85</v>
      </c>
      <c r="AY414" s="263" t="s">
        <v>144</v>
      </c>
    </row>
    <row r="415" s="2" customFormat="1" ht="24.15" customHeight="1">
      <c r="A415" s="38"/>
      <c r="B415" s="39"/>
      <c r="C415" s="221" t="s">
        <v>544</v>
      </c>
      <c r="D415" s="221" t="s">
        <v>146</v>
      </c>
      <c r="E415" s="222" t="s">
        <v>1022</v>
      </c>
      <c r="F415" s="223" t="s">
        <v>1023</v>
      </c>
      <c r="G415" s="224" t="s">
        <v>492</v>
      </c>
      <c r="H415" s="225">
        <v>2</v>
      </c>
      <c r="I415" s="226"/>
      <c r="J415" s="226"/>
      <c r="K415" s="227">
        <f>ROUND(P415*H415,2)</f>
        <v>0</v>
      </c>
      <c r="L415" s="223" t="s">
        <v>1</v>
      </c>
      <c r="M415" s="44"/>
      <c r="N415" s="228" t="s">
        <v>1</v>
      </c>
      <c r="O415" s="229" t="s">
        <v>40</v>
      </c>
      <c r="P415" s="230">
        <f>I415+J415</f>
        <v>0</v>
      </c>
      <c r="Q415" s="230">
        <f>ROUND(I415*H415,2)</f>
        <v>0</v>
      </c>
      <c r="R415" s="230">
        <f>ROUND(J415*H415,2)</f>
        <v>0</v>
      </c>
      <c r="S415" s="91"/>
      <c r="T415" s="231">
        <f>S415*H415</f>
        <v>0</v>
      </c>
      <c r="U415" s="231">
        <v>0.18812000000000001</v>
      </c>
      <c r="V415" s="231">
        <f>U415*H415</f>
        <v>0.37624000000000002</v>
      </c>
      <c r="W415" s="231">
        <v>0</v>
      </c>
      <c r="X415" s="232">
        <f>W415*H415</f>
        <v>0</v>
      </c>
      <c r="Y415" s="38"/>
      <c r="Z415" s="38"/>
      <c r="AA415" s="38"/>
      <c r="AB415" s="38"/>
      <c r="AC415" s="38"/>
      <c r="AD415" s="38"/>
      <c r="AE415" s="38"/>
      <c r="AR415" s="233" t="s">
        <v>151</v>
      </c>
      <c r="AT415" s="233" t="s">
        <v>146</v>
      </c>
      <c r="AU415" s="233" t="s">
        <v>87</v>
      </c>
      <c r="AY415" s="17" t="s">
        <v>144</v>
      </c>
      <c r="BE415" s="234">
        <f>IF(O415="základní",K415,0)</f>
        <v>0</v>
      </c>
      <c r="BF415" s="234">
        <f>IF(O415="snížená",K415,0)</f>
        <v>0</v>
      </c>
      <c r="BG415" s="234">
        <f>IF(O415="zákl. přenesená",K415,0)</f>
        <v>0</v>
      </c>
      <c r="BH415" s="234">
        <f>IF(O415="sníž. přenesená",K415,0)</f>
        <v>0</v>
      </c>
      <c r="BI415" s="234">
        <f>IF(O415="nulová",K415,0)</f>
        <v>0</v>
      </c>
      <c r="BJ415" s="17" t="s">
        <v>85</v>
      </c>
      <c r="BK415" s="234">
        <f>ROUND(P415*H415,2)</f>
        <v>0</v>
      </c>
      <c r="BL415" s="17" t="s">
        <v>151</v>
      </c>
      <c r="BM415" s="233" t="s">
        <v>1149</v>
      </c>
    </row>
    <row r="416" s="2" customFormat="1">
      <c r="A416" s="38"/>
      <c r="B416" s="39"/>
      <c r="C416" s="40"/>
      <c r="D416" s="235" t="s">
        <v>153</v>
      </c>
      <c r="E416" s="40"/>
      <c r="F416" s="236" t="s">
        <v>1023</v>
      </c>
      <c r="G416" s="40"/>
      <c r="H416" s="40"/>
      <c r="I416" s="237"/>
      <c r="J416" s="237"/>
      <c r="K416" s="40"/>
      <c r="L416" s="40"/>
      <c r="M416" s="44"/>
      <c r="N416" s="238"/>
      <c r="O416" s="239"/>
      <c r="P416" s="91"/>
      <c r="Q416" s="91"/>
      <c r="R416" s="91"/>
      <c r="S416" s="91"/>
      <c r="T416" s="91"/>
      <c r="U416" s="91"/>
      <c r="V416" s="91"/>
      <c r="W416" s="91"/>
      <c r="X416" s="92"/>
      <c r="Y416" s="38"/>
      <c r="Z416" s="38"/>
      <c r="AA416" s="38"/>
      <c r="AB416" s="38"/>
      <c r="AC416" s="38"/>
      <c r="AD416" s="38"/>
      <c r="AE416" s="38"/>
      <c r="AT416" s="17" t="s">
        <v>153</v>
      </c>
      <c r="AU416" s="17" t="s">
        <v>87</v>
      </c>
    </row>
    <row r="417" s="13" customFormat="1">
      <c r="A417" s="13"/>
      <c r="B417" s="242"/>
      <c r="C417" s="243"/>
      <c r="D417" s="235" t="s">
        <v>157</v>
      </c>
      <c r="E417" s="244" t="s">
        <v>1</v>
      </c>
      <c r="F417" s="245" t="s">
        <v>1150</v>
      </c>
      <c r="G417" s="243"/>
      <c r="H417" s="246">
        <v>2</v>
      </c>
      <c r="I417" s="247"/>
      <c r="J417" s="247"/>
      <c r="K417" s="243"/>
      <c r="L417" s="243"/>
      <c r="M417" s="248"/>
      <c r="N417" s="249"/>
      <c r="O417" s="250"/>
      <c r="P417" s="250"/>
      <c r="Q417" s="250"/>
      <c r="R417" s="250"/>
      <c r="S417" s="250"/>
      <c r="T417" s="250"/>
      <c r="U417" s="250"/>
      <c r="V417" s="250"/>
      <c r="W417" s="250"/>
      <c r="X417" s="251"/>
      <c r="Y417" s="13"/>
      <c r="Z417" s="13"/>
      <c r="AA417" s="13"/>
      <c r="AB417" s="13"/>
      <c r="AC417" s="13"/>
      <c r="AD417" s="13"/>
      <c r="AE417" s="13"/>
      <c r="AT417" s="252" t="s">
        <v>157</v>
      </c>
      <c r="AU417" s="252" t="s">
        <v>87</v>
      </c>
      <c r="AV417" s="13" t="s">
        <v>87</v>
      </c>
      <c r="AW417" s="13" t="s">
        <v>5</v>
      </c>
      <c r="AX417" s="13" t="s">
        <v>77</v>
      </c>
      <c r="AY417" s="252" t="s">
        <v>144</v>
      </c>
    </row>
    <row r="418" s="14" customFormat="1">
      <c r="A418" s="14"/>
      <c r="B418" s="253"/>
      <c r="C418" s="254"/>
      <c r="D418" s="235" t="s">
        <v>157</v>
      </c>
      <c r="E418" s="255" t="s">
        <v>1</v>
      </c>
      <c r="F418" s="256" t="s">
        <v>159</v>
      </c>
      <c r="G418" s="254"/>
      <c r="H418" s="257">
        <v>2</v>
      </c>
      <c r="I418" s="258"/>
      <c r="J418" s="258"/>
      <c r="K418" s="254"/>
      <c r="L418" s="254"/>
      <c r="M418" s="259"/>
      <c r="N418" s="260"/>
      <c r="O418" s="261"/>
      <c r="P418" s="261"/>
      <c r="Q418" s="261"/>
      <c r="R418" s="261"/>
      <c r="S418" s="261"/>
      <c r="T418" s="261"/>
      <c r="U418" s="261"/>
      <c r="V418" s="261"/>
      <c r="W418" s="261"/>
      <c r="X418" s="262"/>
      <c r="Y418" s="14"/>
      <c r="Z418" s="14"/>
      <c r="AA418" s="14"/>
      <c r="AB418" s="14"/>
      <c r="AC418" s="14"/>
      <c r="AD418" s="14"/>
      <c r="AE418" s="14"/>
      <c r="AT418" s="263" t="s">
        <v>157</v>
      </c>
      <c r="AU418" s="263" t="s">
        <v>87</v>
      </c>
      <c r="AV418" s="14" t="s">
        <v>151</v>
      </c>
      <c r="AW418" s="14" t="s">
        <v>5</v>
      </c>
      <c r="AX418" s="14" t="s">
        <v>85</v>
      </c>
      <c r="AY418" s="263" t="s">
        <v>144</v>
      </c>
    </row>
    <row r="419" s="2" customFormat="1" ht="24.15" customHeight="1">
      <c r="A419" s="38"/>
      <c r="B419" s="39"/>
      <c r="C419" s="221" t="s">
        <v>550</v>
      </c>
      <c r="D419" s="221" t="s">
        <v>146</v>
      </c>
      <c r="E419" s="222" t="s">
        <v>1026</v>
      </c>
      <c r="F419" s="223" t="s">
        <v>1027</v>
      </c>
      <c r="G419" s="224" t="s">
        <v>492</v>
      </c>
      <c r="H419" s="225">
        <v>2</v>
      </c>
      <c r="I419" s="226"/>
      <c r="J419" s="226"/>
      <c r="K419" s="227">
        <f>ROUND(P419*H419,2)</f>
        <v>0</v>
      </c>
      <c r="L419" s="223" t="s">
        <v>1</v>
      </c>
      <c r="M419" s="44"/>
      <c r="N419" s="228" t="s">
        <v>1</v>
      </c>
      <c r="O419" s="229" t="s">
        <v>40</v>
      </c>
      <c r="P419" s="230">
        <f>I419+J419</f>
        <v>0</v>
      </c>
      <c r="Q419" s="230">
        <f>ROUND(I419*H419,2)</f>
        <v>0</v>
      </c>
      <c r="R419" s="230">
        <f>ROUND(J419*H419,2)</f>
        <v>0</v>
      </c>
      <c r="S419" s="91"/>
      <c r="T419" s="231">
        <f>S419*H419</f>
        <v>0</v>
      </c>
      <c r="U419" s="231">
        <v>0</v>
      </c>
      <c r="V419" s="231">
        <f>U419*H419</f>
        <v>0</v>
      </c>
      <c r="W419" s="231">
        <v>0</v>
      </c>
      <c r="X419" s="232">
        <f>W419*H419</f>
        <v>0</v>
      </c>
      <c r="Y419" s="38"/>
      <c r="Z419" s="38"/>
      <c r="AA419" s="38"/>
      <c r="AB419" s="38"/>
      <c r="AC419" s="38"/>
      <c r="AD419" s="38"/>
      <c r="AE419" s="38"/>
      <c r="AR419" s="233" t="s">
        <v>151</v>
      </c>
      <c r="AT419" s="233" t="s">
        <v>146</v>
      </c>
      <c r="AU419" s="233" t="s">
        <v>87</v>
      </c>
      <c r="AY419" s="17" t="s">
        <v>144</v>
      </c>
      <c r="BE419" s="234">
        <f>IF(O419="základní",K419,0)</f>
        <v>0</v>
      </c>
      <c r="BF419" s="234">
        <f>IF(O419="snížená",K419,0)</f>
        <v>0</v>
      </c>
      <c r="BG419" s="234">
        <f>IF(O419="zákl. přenesená",K419,0)</f>
        <v>0</v>
      </c>
      <c r="BH419" s="234">
        <f>IF(O419="sníž. přenesená",K419,0)</f>
        <v>0</v>
      </c>
      <c r="BI419" s="234">
        <f>IF(O419="nulová",K419,0)</f>
        <v>0</v>
      </c>
      <c r="BJ419" s="17" t="s">
        <v>85</v>
      </c>
      <c r="BK419" s="234">
        <f>ROUND(P419*H419,2)</f>
        <v>0</v>
      </c>
      <c r="BL419" s="17" t="s">
        <v>151</v>
      </c>
      <c r="BM419" s="233" t="s">
        <v>1151</v>
      </c>
    </row>
    <row r="420" s="2" customFormat="1">
      <c r="A420" s="38"/>
      <c r="B420" s="39"/>
      <c r="C420" s="40"/>
      <c r="D420" s="235" t="s">
        <v>153</v>
      </c>
      <c r="E420" s="40"/>
      <c r="F420" s="236" t="s">
        <v>1029</v>
      </c>
      <c r="G420" s="40"/>
      <c r="H420" s="40"/>
      <c r="I420" s="237"/>
      <c r="J420" s="237"/>
      <c r="K420" s="40"/>
      <c r="L420" s="40"/>
      <c r="M420" s="44"/>
      <c r="N420" s="238"/>
      <c r="O420" s="239"/>
      <c r="P420" s="91"/>
      <c r="Q420" s="91"/>
      <c r="R420" s="91"/>
      <c r="S420" s="91"/>
      <c r="T420" s="91"/>
      <c r="U420" s="91"/>
      <c r="V420" s="91"/>
      <c r="W420" s="91"/>
      <c r="X420" s="92"/>
      <c r="Y420" s="38"/>
      <c r="Z420" s="38"/>
      <c r="AA420" s="38"/>
      <c r="AB420" s="38"/>
      <c r="AC420" s="38"/>
      <c r="AD420" s="38"/>
      <c r="AE420" s="38"/>
      <c r="AT420" s="17" t="s">
        <v>153</v>
      </c>
      <c r="AU420" s="17" t="s">
        <v>87</v>
      </c>
    </row>
    <row r="421" s="13" customFormat="1">
      <c r="A421" s="13"/>
      <c r="B421" s="242"/>
      <c r="C421" s="243"/>
      <c r="D421" s="235" t="s">
        <v>157</v>
      </c>
      <c r="E421" s="244" t="s">
        <v>1</v>
      </c>
      <c r="F421" s="245" t="s">
        <v>1152</v>
      </c>
      <c r="G421" s="243"/>
      <c r="H421" s="246">
        <v>2</v>
      </c>
      <c r="I421" s="247"/>
      <c r="J421" s="247"/>
      <c r="K421" s="243"/>
      <c r="L421" s="243"/>
      <c r="M421" s="248"/>
      <c r="N421" s="249"/>
      <c r="O421" s="250"/>
      <c r="P421" s="250"/>
      <c r="Q421" s="250"/>
      <c r="R421" s="250"/>
      <c r="S421" s="250"/>
      <c r="T421" s="250"/>
      <c r="U421" s="250"/>
      <c r="V421" s="250"/>
      <c r="W421" s="250"/>
      <c r="X421" s="251"/>
      <c r="Y421" s="13"/>
      <c r="Z421" s="13"/>
      <c r="AA421" s="13"/>
      <c r="AB421" s="13"/>
      <c r="AC421" s="13"/>
      <c r="AD421" s="13"/>
      <c r="AE421" s="13"/>
      <c r="AT421" s="252" t="s">
        <v>157</v>
      </c>
      <c r="AU421" s="252" t="s">
        <v>87</v>
      </c>
      <c r="AV421" s="13" t="s">
        <v>87</v>
      </c>
      <c r="AW421" s="13" t="s">
        <v>5</v>
      </c>
      <c r="AX421" s="13" t="s">
        <v>77</v>
      </c>
      <c r="AY421" s="252" t="s">
        <v>144</v>
      </c>
    </row>
    <row r="422" s="14" customFormat="1">
      <c r="A422" s="14"/>
      <c r="B422" s="253"/>
      <c r="C422" s="254"/>
      <c r="D422" s="235" t="s">
        <v>157</v>
      </c>
      <c r="E422" s="255" t="s">
        <v>1</v>
      </c>
      <c r="F422" s="256" t="s">
        <v>159</v>
      </c>
      <c r="G422" s="254"/>
      <c r="H422" s="257">
        <v>2</v>
      </c>
      <c r="I422" s="258"/>
      <c r="J422" s="258"/>
      <c r="K422" s="254"/>
      <c r="L422" s="254"/>
      <c r="M422" s="259"/>
      <c r="N422" s="260"/>
      <c r="O422" s="261"/>
      <c r="P422" s="261"/>
      <c r="Q422" s="261"/>
      <c r="R422" s="261"/>
      <c r="S422" s="261"/>
      <c r="T422" s="261"/>
      <c r="U422" s="261"/>
      <c r="V422" s="261"/>
      <c r="W422" s="261"/>
      <c r="X422" s="262"/>
      <c r="Y422" s="14"/>
      <c r="Z422" s="14"/>
      <c r="AA422" s="14"/>
      <c r="AB422" s="14"/>
      <c r="AC422" s="14"/>
      <c r="AD422" s="14"/>
      <c r="AE422" s="14"/>
      <c r="AT422" s="263" t="s">
        <v>157</v>
      </c>
      <c r="AU422" s="263" t="s">
        <v>87</v>
      </c>
      <c r="AV422" s="14" t="s">
        <v>151</v>
      </c>
      <c r="AW422" s="14" t="s">
        <v>5</v>
      </c>
      <c r="AX422" s="14" t="s">
        <v>85</v>
      </c>
      <c r="AY422" s="263" t="s">
        <v>144</v>
      </c>
    </row>
    <row r="423" s="2" customFormat="1" ht="24.15" customHeight="1">
      <c r="A423" s="38"/>
      <c r="B423" s="39"/>
      <c r="C423" s="221" t="s">
        <v>559</v>
      </c>
      <c r="D423" s="221" t="s">
        <v>146</v>
      </c>
      <c r="E423" s="222" t="s">
        <v>1031</v>
      </c>
      <c r="F423" s="223" t="s">
        <v>1032</v>
      </c>
      <c r="G423" s="224" t="s">
        <v>149</v>
      </c>
      <c r="H423" s="225">
        <v>4</v>
      </c>
      <c r="I423" s="226"/>
      <c r="J423" s="226"/>
      <c r="K423" s="227">
        <f>ROUND(P423*H423,2)</f>
        <v>0</v>
      </c>
      <c r="L423" s="223" t="s">
        <v>1</v>
      </c>
      <c r="M423" s="44"/>
      <c r="N423" s="228" t="s">
        <v>1</v>
      </c>
      <c r="O423" s="229" t="s">
        <v>40</v>
      </c>
      <c r="P423" s="230">
        <f>I423+J423</f>
        <v>0</v>
      </c>
      <c r="Q423" s="230">
        <f>ROUND(I423*H423,2)</f>
        <v>0</v>
      </c>
      <c r="R423" s="230">
        <f>ROUND(J423*H423,2)</f>
        <v>0</v>
      </c>
      <c r="S423" s="91"/>
      <c r="T423" s="231">
        <f>S423*H423</f>
        <v>0</v>
      </c>
      <c r="U423" s="231">
        <v>0</v>
      </c>
      <c r="V423" s="231">
        <f>U423*H423</f>
        <v>0</v>
      </c>
      <c r="W423" s="231">
        <v>0</v>
      </c>
      <c r="X423" s="232">
        <f>W423*H423</f>
        <v>0</v>
      </c>
      <c r="Y423" s="38"/>
      <c r="Z423" s="38"/>
      <c r="AA423" s="38"/>
      <c r="AB423" s="38"/>
      <c r="AC423" s="38"/>
      <c r="AD423" s="38"/>
      <c r="AE423" s="38"/>
      <c r="AR423" s="233" t="s">
        <v>151</v>
      </c>
      <c r="AT423" s="233" t="s">
        <v>146</v>
      </c>
      <c r="AU423" s="233" t="s">
        <v>87</v>
      </c>
      <c r="AY423" s="17" t="s">
        <v>144</v>
      </c>
      <c r="BE423" s="234">
        <f>IF(O423="základní",K423,0)</f>
        <v>0</v>
      </c>
      <c r="BF423" s="234">
        <f>IF(O423="snížená",K423,0)</f>
        <v>0</v>
      </c>
      <c r="BG423" s="234">
        <f>IF(O423="zákl. přenesená",K423,0)</f>
        <v>0</v>
      </c>
      <c r="BH423" s="234">
        <f>IF(O423="sníž. přenesená",K423,0)</f>
        <v>0</v>
      </c>
      <c r="BI423" s="234">
        <f>IF(O423="nulová",K423,0)</f>
        <v>0</v>
      </c>
      <c r="BJ423" s="17" t="s">
        <v>85</v>
      </c>
      <c r="BK423" s="234">
        <f>ROUND(P423*H423,2)</f>
        <v>0</v>
      </c>
      <c r="BL423" s="17" t="s">
        <v>151</v>
      </c>
      <c r="BM423" s="233" t="s">
        <v>1153</v>
      </c>
    </row>
    <row r="424" s="2" customFormat="1">
      <c r="A424" s="38"/>
      <c r="B424" s="39"/>
      <c r="C424" s="40"/>
      <c r="D424" s="235" t="s">
        <v>153</v>
      </c>
      <c r="E424" s="40"/>
      <c r="F424" s="236" t="s">
        <v>1034</v>
      </c>
      <c r="G424" s="40"/>
      <c r="H424" s="40"/>
      <c r="I424" s="237"/>
      <c r="J424" s="237"/>
      <c r="K424" s="40"/>
      <c r="L424" s="40"/>
      <c r="M424" s="44"/>
      <c r="N424" s="238"/>
      <c r="O424" s="239"/>
      <c r="P424" s="91"/>
      <c r="Q424" s="91"/>
      <c r="R424" s="91"/>
      <c r="S424" s="91"/>
      <c r="T424" s="91"/>
      <c r="U424" s="91"/>
      <c r="V424" s="91"/>
      <c r="W424" s="91"/>
      <c r="X424" s="92"/>
      <c r="Y424" s="38"/>
      <c r="Z424" s="38"/>
      <c r="AA424" s="38"/>
      <c r="AB424" s="38"/>
      <c r="AC424" s="38"/>
      <c r="AD424" s="38"/>
      <c r="AE424" s="38"/>
      <c r="AT424" s="17" t="s">
        <v>153</v>
      </c>
      <c r="AU424" s="17" t="s">
        <v>87</v>
      </c>
    </row>
    <row r="425" s="13" customFormat="1">
      <c r="A425" s="13"/>
      <c r="B425" s="242"/>
      <c r="C425" s="243"/>
      <c r="D425" s="235" t="s">
        <v>157</v>
      </c>
      <c r="E425" s="244" t="s">
        <v>1</v>
      </c>
      <c r="F425" s="245" t="s">
        <v>1154</v>
      </c>
      <c r="G425" s="243"/>
      <c r="H425" s="246">
        <v>4</v>
      </c>
      <c r="I425" s="247"/>
      <c r="J425" s="247"/>
      <c r="K425" s="243"/>
      <c r="L425" s="243"/>
      <c r="M425" s="248"/>
      <c r="N425" s="249"/>
      <c r="O425" s="250"/>
      <c r="P425" s="250"/>
      <c r="Q425" s="250"/>
      <c r="R425" s="250"/>
      <c r="S425" s="250"/>
      <c r="T425" s="250"/>
      <c r="U425" s="250"/>
      <c r="V425" s="250"/>
      <c r="W425" s="250"/>
      <c r="X425" s="251"/>
      <c r="Y425" s="13"/>
      <c r="Z425" s="13"/>
      <c r="AA425" s="13"/>
      <c r="AB425" s="13"/>
      <c r="AC425" s="13"/>
      <c r="AD425" s="13"/>
      <c r="AE425" s="13"/>
      <c r="AT425" s="252" t="s">
        <v>157</v>
      </c>
      <c r="AU425" s="252" t="s">
        <v>87</v>
      </c>
      <c r="AV425" s="13" t="s">
        <v>87</v>
      </c>
      <c r="AW425" s="13" t="s">
        <v>5</v>
      </c>
      <c r="AX425" s="13" t="s">
        <v>77</v>
      </c>
      <c r="AY425" s="252" t="s">
        <v>144</v>
      </c>
    </row>
    <row r="426" s="14" customFormat="1">
      <c r="A426" s="14"/>
      <c r="B426" s="253"/>
      <c r="C426" s="254"/>
      <c r="D426" s="235" t="s">
        <v>157</v>
      </c>
      <c r="E426" s="255" t="s">
        <v>1</v>
      </c>
      <c r="F426" s="256" t="s">
        <v>159</v>
      </c>
      <c r="G426" s="254"/>
      <c r="H426" s="257">
        <v>4</v>
      </c>
      <c r="I426" s="258"/>
      <c r="J426" s="258"/>
      <c r="K426" s="254"/>
      <c r="L426" s="254"/>
      <c r="M426" s="259"/>
      <c r="N426" s="260"/>
      <c r="O426" s="261"/>
      <c r="P426" s="261"/>
      <c r="Q426" s="261"/>
      <c r="R426" s="261"/>
      <c r="S426" s="261"/>
      <c r="T426" s="261"/>
      <c r="U426" s="261"/>
      <c r="V426" s="261"/>
      <c r="W426" s="261"/>
      <c r="X426" s="262"/>
      <c r="Y426" s="14"/>
      <c r="Z426" s="14"/>
      <c r="AA426" s="14"/>
      <c r="AB426" s="14"/>
      <c r="AC426" s="14"/>
      <c r="AD426" s="14"/>
      <c r="AE426" s="14"/>
      <c r="AT426" s="263" t="s">
        <v>157</v>
      </c>
      <c r="AU426" s="263" t="s">
        <v>87</v>
      </c>
      <c r="AV426" s="14" t="s">
        <v>151</v>
      </c>
      <c r="AW426" s="14" t="s">
        <v>5</v>
      </c>
      <c r="AX426" s="14" t="s">
        <v>85</v>
      </c>
      <c r="AY426" s="263" t="s">
        <v>144</v>
      </c>
    </row>
    <row r="427" s="2" customFormat="1" ht="16.5" customHeight="1">
      <c r="A427" s="38"/>
      <c r="B427" s="39"/>
      <c r="C427" s="221" t="s">
        <v>564</v>
      </c>
      <c r="D427" s="221" t="s">
        <v>146</v>
      </c>
      <c r="E427" s="222" t="s">
        <v>680</v>
      </c>
      <c r="F427" s="223" t="s">
        <v>681</v>
      </c>
      <c r="G427" s="224" t="s">
        <v>682</v>
      </c>
      <c r="H427" s="225">
        <v>1</v>
      </c>
      <c r="I427" s="226"/>
      <c r="J427" s="226"/>
      <c r="K427" s="227">
        <f>ROUND(P427*H427,2)</f>
        <v>0</v>
      </c>
      <c r="L427" s="223" t="s">
        <v>1</v>
      </c>
      <c r="M427" s="44"/>
      <c r="N427" s="228" t="s">
        <v>1</v>
      </c>
      <c r="O427" s="229" t="s">
        <v>40</v>
      </c>
      <c r="P427" s="230">
        <f>I427+J427</f>
        <v>0</v>
      </c>
      <c r="Q427" s="230">
        <f>ROUND(I427*H427,2)</f>
        <v>0</v>
      </c>
      <c r="R427" s="230">
        <f>ROUND(J427*H427,2)</f>
        <v>0</v>
      </c>
      <c r="S427" s="91"/>
      <c r="T427" s="231">
        <f>S427*H427</f>
        <v>0</v>
      </c>
      <c r="U427" s="231">
        <v>0.18812000000000001</v>
      </c>
      <c r="V427" s="231">
        <f>U427*H427</f>
        <v>0.18812000000000001</v>
      </c>
      <c r="W427" s="231">
        <v>0</v>
      </c>
      <c r="X427" s="232">
        <f>W427*H427</f>
        <v>0</v>
      </c>
      <c r="Y427" s="38"/>
      <c r="Z427" s="38"/>
      <c r="AA427" s="38"/>
      <c r="AB427" s="38"/>
      <c r="AC427" s="38"/>
      <c r="AD427" s="38"/>
      <c r="AE427" s="38"/>
      <c r="AR427" s="233" t="s">
        <v>151</v>
      </c>
      <c r="AT427" s="233" t="s">
        <v>146</v>
      </c>
      <c r="AU427" s="233" t="s">
        <v>87</v>
      </c>
      <c r="AY427" s="17" t="s">
        <v>144</v>
      </c>
      <c r="BE427" s="234">
        <f>IF(O427="základní",K427,0)</f>
        <v>0</v>
      </c>
      <c r="BF427" s="234">
        <f>IF(O427="snížená",K427,0)</f>
        <v>0</v>
      </c>
      <c r="BG427" s="234">
        <f>IF(O427="zákl. přenesená",K427,0)</f>
        <v>0</v>
      </c>
      <c r="BH427" s="234">
        <f>IF(O427="sníž. přenesená",K427,0)</f>
        <v>0</v>
      </c>
      <c r="BI427" s="234">
        <f>IF(O427="nulová",K427,0)</f>
        <v>0</v>
      </c>
      <c r="BJ427" s="17" t="s">
        <v>85</v>
      </c>
      <c r="BK427" s="234">
        <f>ROUND(P427*H427,2)</f>
        <v>0</v>
      </c>
      <c r="BL427" s="17" t="s">
        <v>151</v>
      </c>
      <c r="BM427" s="233" t="s">
        <v>1155</v>
      </c>
    </row>
    <row r="428" s="2" customFormat="1">
      <c r="A428" s="38"/>
      <c r="B428" s="39"/>
      <c r="C428" s="40"/>
      <c r="D428" s="235" t="s">
        <v>153</v>
      </c>
      <c r="E428" s="40"/>
      <c r="F428" s="236" t="s">
        <v>681</v>
      </c>
      <c r="G428" s="40"/>
      <c r="H428" s="40"/>
      <c r="I428" s="237"/>
      <c r="J428" s="237"/>
      <c r="K428" s="40"/>
      <c r="L428" s="40"/>
      <c r="M428" s="44"/>
      <c r="N428" s="238"/>
      <c r="O428" s="239"/>
      <c r="P428" s="91"/>
      <c r="Q428" s="91"/>
      <c r="R428" s="91"/>
      <c r="S428" s="91"/>
      <c r="T428" s="91"/>
      <c r="U428" s="91"/>
      <c r="V428" s="91"/>
      <c r="W428" s="91"/>
      <c r="X428" s="92"/>
      <c r="Y428" s="38"/>
      <c r="Z428" s="38"/>
      <c r="AA428" s="38"/>
      <c r="AB428" s="38"/>
      <c r="AC428" s="38"/>
      <c r="AD428" s="38"/>
      <c r="AE428" s="38"/>
      <c r="AT428" s="17" t="s">
        <v>153</v>
      </c>
      <c r="AU428" s="17" t="s">
        <v>87</v>
      </c>
    </row>
    <row r="429" s="13" customFormat="1">
      <c r="A429" s="13"/>
      <c r="B429" s="242"/>
      <c r="C429" s="243"/>
      <c r="D429" s="235" t="s">
        <v>157</v>
      </c>
      <c r="E429" s="244" t="s">
        <v>1</v>
      </c>
      <c r="F429" s="245" t="s">
        <v>1156</v>
      </c>
      <c r="G429" s="243"/>
      <c r="H429" s="246">
        <v>1</v>
      </c>
      <c r="I429" s="247"/>
      <c r="J429" s="247"/>
      <c r="K429" s="243"/>
      <c r="L429" s="243"/>
      <c r="M429" s="248"/>
      <c r="N429" s="249"/>
      <c r="O429" s="250"/>
      <c r="P429" s="250"/>
      <c r="Q429" s="250"/>
      <c r="R429" s="250"/>
      <c r="S429" s="250"/>
      <c r="T429" s="250"/>
      <c r="U429" s="250"/>
      <c r="V429" s="250"/>
      <c r="W429" s="250"/>
      <c r="X429" s="251"/>
      <c r="Y429" s="13"/>
      <c r="Z429" s="13"/>
      <c r="AA429" s="13"/>
      <c r="AB429" s="13"/>
      <c r="AC429" s="13"/>
      <c r="AD429" s="13"/>
      <c r="AE429" s="13"/>
      <c r="AT429" s="252" t="s">
        <v>157</v>
      </c>
      <c r="AU429" s="252" t="s">
        <v>87</v>
      </c>
      <c r="AV429" s="13" t="s">
        <v>87</v>
      </c>
      <c r="AW429" s="13" t="s">
        <v>5</v>
      </c>
      <c r="AX429" s="13" t="s">
        <v>77</v>
      </c>
      <c r="AY429" s="252" t="s">
        <v>144</v>
      </c>
    </row>
    <row r="430" s="14" customFormat="1">
      <c r="A430" s="14"/>
      <c r="B430" s="253"/>
      <c r="C430" s="254"/>
      <c r="D430" s="235" t="s">
        <v>157</v>
      </c>
      <c r="E430" s="255" t="s">
        <v>1</v>
      </c>
      <c r="F430" s="256" t="s">
        <v>159</v>
      </c>
      <c r="G430" s="254"/>
      <c r="H430" s="257">
        <v>1</v>
      </c>
      <c r="I430" s="258"/>
      <c r="J430" s="258"/>
      <c r="K430" s="254"/>
      <c r="L430" s="254"/>
      <c r="M430" s="259"/>
      <c r="N430" s="260"/>
      <c r="O430" s="261"/>
      <c r="P430" s="261"/>
      <c r="Q430" s="261"/>
      <c r="R430" s="261"/>
      <c r="S430" s="261"/>
      <c r="T430" s="261"/>
      <c r="U430" s="261"/>
      <c r="V430" s="261"/>
      <c r="W430" s="261"/>
      <c r="X430" s="262"/>
      <c r="Y430" s="14"/>
      <c r="Z430" s="14"/>
      <c r="AA430" s="14"/>
      <c r="AB430" s="14"/>
      <c r="AC430" s="14"/>
      <c r="AD430" s="14"/>
      <c r="AE430" s="14"/>
      <c r="AT430" s="263" t="s">
        <v>157</v>
      </c>
      <c r="AU430" s="263" t="s">
        <v>87</v>
      </c>
      <c r="AV430" s="14" t="s">
        <v>151</v>
      </c>
      <c r="AW430" s="14" t="s">
        <v>5</v>
      </c>
      <c r="AX430" s="14" t="s">
        <v>85</v>
      </c>
      <c r="AY430" s="263" t="s">
        <v>144</v>
      </c>
    </row>
    <row r="431" s="2" customFormat="1" ht="24.15" customHeight="1">
      <c r="A431" s="38"/>
      <c r="B431" s="39"/>
      <c r="C431" s="221" t="s">
        <v>570</v>
      </c>
      <c r="D431" s="221" t="s">
        <v>146</v>
      </c>
      <c r="E431" s="222" t="s">
        <v>997</v>
      </c>
      <c r="F431" s="223" t="s">
        <v>998</v>
      </c>
      <c r="G431" s="224" t="s">
        <v>202</v>
      </c>
      <c r="H431" s="225">
        <v>20</v>
      </c>
      <c r="I431" s="226"/>
      <c r="J431" s="226"/>
      <c r="K431" s="227">
        <f>ROUND(P431*H431,2)</f>
        <v>0</v>
      </c>
      <c r="L431" s="223" t="s">
        <v>1</v>
      </c>
      <c r="M431" s="44"/>
      <c r="N431" s="228" t="s">
        <v>1</v>
      </c>
      <c r="O431" s="229" t="s">
        <v>40</v>
      </c>
      <c r="P431" s="230">
        <f>I431+J431</f>
        <v>0</v>
      </c>
      <c r="Q431" s="230">
        <f>ROUND(I431*H431,2)</f>
        <v>0</v>
      </c>
      <c r="R431" s="230">
        <f>ROUND(J431*H431,2)</f>
        <v>0</v>
      </c>
      <c r="S431" s="91"/>
      <c r="T431" s="231">
        <f>S431*H431</f>
        <v>0</v>
      </c>
      <c r="U431" s="231">
        <v>0.0332</v>
      </c>
      <c r="V431" s="231">
        <f>U431*H431</f>
        <v>0.66400000000000003</v>
      </c>
      <c r="W431" s="231">
        <v>0</v>
      </c>
      <c r="X431" s="232">
        <f>W431*H431</f>
        <v>0</v>
      </c>
      <c r="Y431" s="38"/>
      <c r="Z431" s="38"/>
      <c r="AA431" s="38"/>
      <c r="AB431" s="38"/>
      <c r="AC431" s="38"/>
      <c r="AD431" s="38"/>
      <c r="AE431" s="38"/>
      <c r="AR431" s="233" t="s">
        <v>151</v>
      </c>
      <c r="AT431" s="233" t="s">
        <v>146</v>
      </c>
      <c r="AU431" s="233" t="s">
        <v>87</v>
      </c>
      <c r="AY431" s="17" t="s">
        <v>144</v>
      </c>
      <c r="BE431" s="234">
        <f>IF(O431="základní",K431,0)</f>
        <v>0</v>
      </c>
      <c r="BF431" s="234">
        <f>IF(O431="snížená",K431,0)</f>
        <v>0</v>
      </c>
      <c r="BG431" s="234">
        <f>IF(O431="zákl. přenesená",K431,0)</f>
        <v>0</v>
      </c>
      <c r="BH431" s="234">
        <f>IF(O431="sníž. přenesená",K431,0)</f>
        <v>0</v>
      </c>
      <c r="BI431" s="234">
        <f>IF(O431="nulová",K431,0)</f>
        <v>0</v>
      </c>
      <c r="BJ431" s="17" t="s">
        <v>85</v>
      </c>
      <c r="BK431" s="234">
        <f>ROUND(P431*H431,2)</f>
        <v>0</v>
      </c>
      <c r="BL431" s="17" t="s">
        <v>151</v>
      </c>
      <c r="BM431" s="233" t="s">
        <v>1157</v>
      </c>
    </row>
    <row r="432" s="2" customFormat="1">
      <c r="A432" s="38"/>
      <c r="B432" s="39"/>
      <c r="C432" s="40"/>
      <c r="D432" s="235" t="s">
        <v>153</v>
      </c>
      <c r="E432" s="40"/>
      <c r="F432" s="236" t="s">
        <v>1000</v>
      </c>
      <c r="G432" s="40"/>
      <c r="H432" s="40"/>
      <c r="I432" s="237"/>
      <c r="J432" s="237"/>
      <c r="K432" s="40"/>
      <c r="L432" s="40"/>
      <c r="M432" s="44"/>
      <c r="N432" s="238"/>
      <c r="O432" s="239"/>
      <c r="P432" s="91"/>
      <c r="Q432" s="91"/>
      <c r="R432" s="91"/>
      <c r="S432" s="91"/>
      <c r="T432" s="91"/>
      <c r="U432" s="91"/>
      <c r="V432" s="91"/>
      <c r="W432" s="91"/>
      <c r="X432" s="92"/>
      <c r="Y432" s="38"/>
      <c r="Z432" s="38"/>
      <c r="AA432" s="38"/>
      <c r="AB432" s="38"/>
      <c r="AC432" s="38"/>
      <c r="AD432" s="38"/>
      <c r="AE432" s="38"/>
      <c r="AT432" s="17" t="s">
        <v>153</v>
      </c>
      <c r="AU432" s="17" t="s">
        <v>87</v>
      </c>
    </row>
    <row r="433" s="13" customFormat="1">
      <c r="A433" s="13"/>
      <c r="B433" s="242"/>
      <c r="C433" s="243"/>
      <c r="D433" s="235" t="s">
        <v>157</v>
      </c>
      <c r="E433" s="244" t="s">
        <v>1</v>
      </c>
      <c r="F433" s="245" t="s">
        <v>1158</v>
      </c>
      <c r="G433" s="243"/>
      <c r="H433" s="246">
        <v>20</v>
      </c>
      <c r="I433" s="247"/>
      <c r="J433" s="247"/>
      <c r="K433" s="243"/>
      <c r="L433" s="243"/>
      <c r="M433" s="248"/>
      <c r="N433" s="249"/>
      <c r="O433" s="250"/>
      <c r="P433" s="250"/>
      <c r="Q433" s="250"/>
      <c r="R433" s="250"/>
      <c r="S433" s="250"/>
      <c r="T433" s="250"/>
      <c r="U433" s="250"/>
      <c r="V433" s="250"/>
      <c r="W433" s="250"/>
      <c r="X433" s="251"/>
      <c r="Y433" s="13"/>
      <c r="Z433" s="13"/>
      <c r="AA433" s="13"/>
      <c r="AB433" s="13"/>
      <c r="AC433" s="13"/>
      <c r="AD433" s="13"/>
      <c r="AE433" s="13"/>
      <c r="AT433" s="252" t="s">
        <v>157</v>
      </c>
      <c r="AU433" s="252" t="s">
        <v>87</v>
      </c>
      <c r="AV433" s="13" t="s">
        <v>87</v>
      </c>
      <c r="AW433" s="13" t="s">
        <v>5</v>
      </c>
      <c r="AX433" s="13" t="s">
        <v>77</v>
      </c>
      <c r="AY433" s="252" t="s">
        <v>144</v>
      </c>
    </row>
    <row r="434" s="14" customFormat="1">
      <c r="A434" s="14"/>
      <c r="B434" s="253"/>
      <c r="C434" s="254"/>
      <c r="D434" s="235" t="s">
        <v>157</v>
      </c>
      <c r="E434" s="255" t="s">
        <v>1</v>
      </c>
      <c r="F434" s="256" t="s">
        <v>159</v>
      </c>
      <c r="G434" s="254"/>
      <c r="H434" s="257">
        <v>20</v>
      </c>
      <c r="I434" s="258"/>
      <c r="J434" s="258"/>
      <c r="K434" s="254"/>
      <c r="L434" s="254"/>
      <c r="M434" s="259"/>
      <c r="N434" s="286"/>
      <c r="O434" s="287"/>
      <c r="P434" s="287"/>
      <c r="Q434" s="287"/>
      <c r="R434" s="287"/>
      <c r="S434" s="287"/>
      <c r="T434" s="287"/>
      <c r="U434" s="287"/>
      <c r="V434" s="287"/>
      <c r="W434" s="287"/>
      <c r="X434" s="288"/>
      <c r="Y434" s="14"/>
      <c r="Z434" s="14"/>
      <c r="AA434" s="14"/>
      <c r="AB434" s="14"/>
      <c r="AC434" s="14"/>
      <c r="AD434" s="14"/>
      <c r="AE434" s="14"/>
      <c r="AT434" s="263" t="s">
        <v>157</v>
      </c>
      <c r="AU434" s="263" t="s">
        <v>87</v>
      </c>
      <c r="AV434" s="14" t="s">
        <v>151</v>
      </c>
      <c r="AW434" s="14" t="s">
        <v>5</v>
      </c>
      <c r="AX434" s="14" t="s">
        <v>85</v>
      </c>
      <c r="AY434" s="263" t="s">
        <v>144</v>
      </c>
    </row>
    <row r="435" s="2" customFormat="1" ht="6.96" customHeight="1">
      <c r="A435" s="38"/>
      <c r="B435" s="66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44"/>
      <c r="N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</row>
  </sheetData>
  <sheetProtection sheet="1" autoFilter="0" formatColumns="0" formatRows="0" objects="1" scenarios="1" spinCount="100000" saltValue="ThRPjT5mc7FHTKvoL1OULjOaRrJAh0mPx99Blm5OSo2w7qnhcNF64xB8AzBeN4KKFBwX6jOJdwl8MC79r973Cw==" hashValue="5aRr5WW/bb9UQp3rwL9TVPVhyVjeP3gpG7qMCYjt4vLIF/h/FxP0MSXpg35dEBokDnAmI91bcoccUu0jjhkGLQ==" algorithmName="SHA-512" password="CC35"/>
  <autoFilter ref="C129:L43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M2:Z2"/>
  </mergeCells>
  <hyperlinks>
    <hyperlink ref="F135" r:id="rId1" display="https://podminky.urs.cz/item/CS_URS_2023_02/112151114"/>
    <hyperlink ref="F140" r:id="rId2" display="https://podminky.urs.cz/item/CS_URS_2023_02/112251102"/>
    <hyperlink ref="F157" r:id="rId3" display="https://podminky.urs.cz/item/CS_URS_2023_02/119003223"/>
    <hyperlink ref="F162" r:id="rId4" display="https://podminky.urs.cz/item/CS_URS_2023_02/119003224"/>
    <hyperlink ref="F167" r:id="rId5" display="https://podminky.urs.cz/item/CS_URS_2023_02/131253104"/>
    <hyperlink ref="F172" r:id="rId6" display="https://podminky.urs.cz/item/CS_URS_2023_02/151101101"/>
    <hyperlink ref="F177" r:id="rId7" display="https://podminky.urs.cz/item/CS_URS_2023_02/151101102"/>
    <hyperlink ref="F182" r:id="rId8" display="https://podminky.urs.cz/item/CS_URS_2023_02/151101111"/>
    <hyperlink ref="F187" r:id="rId9" display="https://podminky.urs.cz/item/CS_URS_2023_02/151101112"/>
    <hyperlink ref="F192" r:id="rId10" display="https://podminky.urs.cz/item/CS_URS_2023_02/162451105"/>
    <hyperlink ref="F198" r:id="rId11" display="https://podminky.urs.cz/item/CS_URS_2023_02/162751117"/>
    <hyperlink ref="F203" r:id="rId12" display="https://podminky.urs.cz/item/CS_URS_2023_02/162751119"/>
    <hyperlink ref="F217" r:id="rId13" display="https://podminky.urs.cz/item/CS_URS_2023_02/171201221"/>
    <hyperlink ref="F222" r:id="rId14" display="https://podminky.urs.cz/item/CS_URS_2023_02/174101101"/>
    <hyperlink ref="F227" r:id="rId15" display="https://podminky.urs.cz/item/CS_URS_2023_02/175111101"/>
    <hyperlink ref="F232" r:id="rId16" display="https://podminky.urs.cz/item/CS_URS_2023_02/181006113"/>
    <hyperlink ref="F238" r:id="rId17" display="https://podminky.urs.cz/item/CS_URS_2023_02/212750101"/>
    <hyperlink ref="F243" r:id="rId18" display="https://podminky.urs.cz/item/CS_URS_2023_02/275311126"/>
    <hyperlink ref="F270" r:id="rId19" display="https://podminky.urs.cz/item/CS_URS_2023_02/850445921"/>
    <hyperlink ref="F275" r:id="rId20" display="https://podminky.urs.cz/item/CS_URS_2023_02/892421111"/>
    <hyperlink ref="F347" r:id="rId21" display="https://podminky.urs.cz/item/CS_URS_2023_02/961044111"/>
    <hyperlink ref="F357" r:id="rId22" display="https://podminky.urs.cz/item/CS_URS_2023_02/997002511"/>
    <hyperlink ref="F360" r:id="rId23" display="https://podminky.urs.cz/item/CS_URS_2023_02/997002519"/>
    <hyperlink ref="F364" r:id="rId24" display="https://podminky.urs.cz/item/CS_URS_2023_02/997002611"/>
    <hyperlink ref="F367" r:id="rId25" display="https://podminky.urs.cz/item/CS_URS_2023_02/997221655"/>
    <hyperlink ref="F372" r:id="rId26" display="https://podminky.urs.cz/item/CS_URS_2023_02/997221861"/>
    <hyperlink ref="F378" r:id="rId27" display="https://podminky.urs.cz/item/CS_URS_2023_02/998273112"/>
    <hyperlink ref="F381" r:id="rId28" display="https://podminky.urs.cz/item/CS_URS_2023_02/998276101"/>
    <hyperlink ref="F403" r:id="rId29" display="https://podminky.urs.cz/item/CS_URS_2023_02/230085140"/>
    <hyperlink ref="F408" r:id="rId30" display="https://podminky.urs.cz/item/CS_URS_2023_02/857442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87</v>
      </c>
    </row>
    <row r="4" s="1" customFormat="1" ht="24.96" customHeight="1">
      <c r="B4" s="20"/>
      <c r="D4" s="139" t="s">
        <v>98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Odkalovací potrubí z UK Blanice_2023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99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1159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15. 11. 2023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">
        <v>1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32</v>
      </c>
      <c r="F24" s="38"/>
      <c r="G24" s="38"/>
      <c r="H24" s="38"/>
      <c r="I24" s="141" t="s">
        <v>27</v>
      </c>
      <c r="J24" s="144" t="s">
        <v>1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33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101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102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35</v>
      </c>
      <c r="E32" s="38"/>
      <c r="F32" s="38"/>
      <c r="G32" s="38"/>
      <c r="H32" s="38"/>
      <c r="I32" s="38"/>
      <c r="J32" s="38"/>
      <c r="K32" s="153">
        <f>ROUND(K118,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37</v>
      </c>
      <c r="G34" s="38"/>
      <c r="H34" s="38"/>
      <c r="I34" s="154" t="s">
        <v>36</v>
      </c>
      <c r="J34" s="38"/>
      <c r="K34" s="154" t="s">
        <v>38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39</v>
      </c>
      <c r="E35" s="141" t="s">
        <v>40</v>
      </c>
      <c r="F35" s="151">
        <f>ROUND((SUM(BE118:BE142)),  2)</f>
        <v>0</v>
      </c>
      <c r="G35" s="38"/>
      <c r="H35" s="38"/>
      <c r="I35" s="156">
        <v>0.20999999999999999</v>
      </c>
      <c r="J35" s="38"/>
      <c r="K35" s="151">
        <f>ROUND(((SUM(BE118:BE142))*I35),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41</v>
      </c>
      <c r="F36" s="151">
        <f>ROUND((SUM(BF118:BF142)),  2)</f>
        <v>0</v>
      </c>
      <c r="G36" s="38"/>
      <c r="H36" s="38"/>
      <c r="I36" s="156">
        <v>0.14999999999999999</v>
      </c>
      <c r="J36" s="38"/>
      <c r="K36" s="151">
        <f>ROUND(((SUM(BF118:BF142))*I36),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42</v>
      </c>
      <c r="F37" s="151">
        <f>ROUND((SUM(BG118:BG142)),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43</v>
      </c>
      <c r="F38" s="151">
        <f>ROUND((SUM(BH118:BH142)),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44</v>
      </c>
      <c r="F39" s="151">
        <f>ROUND((SUM(BI118:BI142)),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45</v>
      </c>
      <c r="E41" s="159"/>
      <c r="F41" s="159"/>
      <c r="G41" s="160" t="s">
        <v>46</v>
      </c>
      <c r="H41" s="161" t="s">
        <v>47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Odkalovací potrubí z UK Blanice_2023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15. 11. 2023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>Vodohospodářský rozvoj a výstavba a.s.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104</v>
      </c>
      <c r="D94" s="177"/>
      <c r="E94" s="177"/>
      <c r="F94" s="177"/>
      <c r="G94" s="177"/>
      <c r="H94" s="177"/>
      <c r="I94" s="178" t="s">
        <v>105</v>
      </c>
      <c r="J94" s="178" t="s">
        <v>106</v>
      </c>
      <c r="K94" s="178" t="s">
        <v>107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108</v>
      </c>
      <c r="D96" s="40"/>
      <c r="E96" s="40"/>
      <c r="F96" s="40"/>
      <c r="G96" s="40"/>
      <c r="H96" s="40"/>
      <c r="I96" s="110">
        <f>Q118</f>
        <v>0</v>
      </c>
      <c r="J96" s="110">
        <f>R118</f>
        <v>0</v>
      </c>
      <c r="K96" s="110">
        <f>K118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0"/>
      <c r="C97" s="181"/>
      <c r="D97" s="182" t="s">
        <v>1160</v>
      </c>
      <c r="E97" s="183"/>
      <c r="F97" s="183"/>
      <c r="G97" s="183"/>
      <c r="H97" s="183"/>
      <c r="I97" s="184">
        <f>Q119</f>
        <v>0</v>
      </c>
      <c r="J97" s="184">
        <f>R119</f>
        <v>0</v>
      </c>
      <c r="K97" s="184">
        <f>K119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1161</v>
      </c>
      <c r="E98" s="189"/>
      <c r="F98" s="189"/>
      <c r="G98" s="189"/>
      <c r="H98" s="189"/>
      <c r="I98" s="190">
        <f>Q120</f>
        <v>0</v>
      </c>
      <c r="J98" s="190">
        <f>R120</f>
        <v>0</v>
      </c>
      <c r="K98" s="190">
        <f>K120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125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17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5" t="str">
        <f>E7</f>
        <v>Odkalovací potrubí z UK Blanice_2023</v>
      </c>
      <c r="F108" s="32"/>
      <c r="G108" s="32"/>
      <c r="H108" s="32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99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VON - VEDLEJŠÍ A OSTATNÍ NÁKLADY</v>
      </c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21</v>
      </c>
      <c r="D112" s="40"/>
      <c r="E112" s="40"/>
      <c r="F112" s="27" t="str">
        <f>F12</f>
        <v xml:space="preserve"> </v>
      </c>
      <c r="G112" s="40"/>
      <c r="H112" s="40"/>
      <c r="I112" s="32" t="s">
        <v>23</v>
      </c>
      <c r="J112" s="79" t="str">
        <f>IF(J12="","",J12)</f>
        <v>15. 11. 2023</v>
      </c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25</v>
      </c>
      <c r="D114" s="40"/>
      <c r="E114" s="40"/>
      <c r="F114" s="27" t="str">
        <f>E15</f>
        <v xml:space="preserve"> </v>
      </c>
      <c r="G114" s="40"/>
      <c r="H114" s="40"/>
      <c r="I114" s="32" t="s">
        <v>30</v>
      </c>
      <c r="J114" s="36" t="str">
        <f>E21</f>
        <v xml:space="preserve"> </v>
      </c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31</v>
      </c>
      <c r="J115" s="36" t="str">
        <f>E24</f>
        <v>Vodohospodářský rozvoj a výstavba a.s.</v>
      </c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2"/>
      <c r="B117" s="193"/>
      <c r="C117" s="194" t="s">
        <v>126</v>
      </c>
      <c r="D117" s="195" t="s">
        <v>60</v>
      </c>
      <c r="E117" s="195" t="s">
        <v>56</v>
      </c>
      <c r="F117" s="195" t="s">
        <v>57</v>
      </c>
      <c r="G117" s="195" t="s">
        <v>127</v>
      </c>
      <c r="H117" s="195" t="s">
        <v>128</v>
      </c>
      <c r="I117" s="195" t="s">
        <v>129</v>
      </c>
      <c r="J117" s="195" t="s">
        <v>130</v>
      </c>
      <c r="K117" s="195" t="s">
        <v>107</v>
      </c>
      <c r="L117" s="196" t="s">
        <v>131</v>
      </c>
      <c r="M117" s="197"/>
      <c r="N117" s="100" t="s">
        <v>1</v>
      </c>
      <c r="O117" s="101" t="s">
        <v>39</v>
      </c>
      <c r="P117" s="101" t="s">
        <v>132</v>
      </c>
      <c r="Q117" s="101" t="s">
        <v>133</v>
      </c>
      <c r="R117" s="101" t="s">
        <v>134</v>
      </c>
      <c r="S117" s="101" t="s">
        <v>135</v>
      </c>
      <c r="T117" s="101" t="s">
        <v>136</v>
      </c>
      <c r="U117" s="101" t="s">
        <v>137</v>
      </c>
      <c r="V117" s="101" t="s">
        <v>138</v>
      </c>
      <c r="W117" s="101" t="s">
        <v>139</v>
      </c>
      <c r="X117" s="102" t="s">
        <v>140</v>
      </c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8"/>
      <c r="B118" s="39"/>
      <c r="C118" s="107" t="s">
        <v>141</v>
      </c>
      <c r="D118" s="40"/>
      <c r="E118" s="40"/>
      <c r="F118" s="40"/>
      <c r="G118" s="40"/>
      <c r="H118" s="40"/>
      <c r="I118" s="40"/>
      <c r="J118" s="40"/>
      <c r="K118" s="198">
        <f>BK118</f>
        <v>0</v>
      </c>
      <c r="L118" s="40"/>
      <c r="M118" s="44"/>
      <c r="N118" s="103"/>
      <c r="O118" s="199"/>
      <c r="P118" s="104"/>
      <c r="Q118" s="200">
        <f>Q119</f>
        <v>0</v>
      </c>
      <c r="R118" s="200">
        <f>R119</f>
        <v>0</v>
      </c>
      <c r="S118" s="104"/>
      <c r="T118" s="201">
        <f>T119</f>
        <v>0</v>
      </c>
      <c r="U118" s="104"/>
      <c r="V118" s="201">
        <f>V119</f>
        <v>0</v>
      </c>
      <c r="W118" s="104"/>
      <c r="X118" s="202">
        <f>X119</f>
        <v>0</v>
      </c>
      <c r="Y118" s="38"/>
      <c r="Z118" s="38"/>
      <c r="AA118" s="38"/>
      <c r="AB118" s="38"/>
      <c r="AC118" s="38"/>
      <c r="AD118" s="38"/>
      <c r="AE118" s="38"/>
      <c r="AT118" s="17" t="s">
        <v>76</v>
      </c>
      <c r="AU118" s="17" t="s">
        <v>109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76</v>
      </c>
      <c r="E119" s="207" t="s">
        <v>1162</v>
      </c>
      <c r="F119" s="207" t="s">
        <v>1163</v>
      </c>
      <c r="G119" s="205"/>
      <c r="H119" s="205"/>
      <c r="I119" s="208"/>
      <c r="J119" s="208"/>
      <c r="K119" s="209">
        <f>BK119</f>
        <v>0</v>
      </c>
      <c r="L119" s="205"/>
      <c r="M119" s="210"/>
      <c r="N119" s="211"/>
      <c r="O119" s="212"/>
      <c r="P119" s="212"/>
      <c r="Q119" s="213">
        <f>Q120</f>
        <v>0</v>
      </c>
      <c r="R119" s="213">
        <f>R120</f>
        <v>0</v>
      </c>
      <c r="S119" s="212"/>
      <c r="T119" s="214">
        <f>T120</f>
        <v>0</v>
      </c>
      <c r="U119" s="212"/>
      <c r="V119" s="214">
        <f>V120</f>
        <v>0</v>
      </c>
      <c r="W119" s="212"/>
      <c r="X119" s="215">
        <f>X120</f>
        <v>0</v>
      </c>
      <c r="Y119" s="12"/>
      <c r="Z119" s="12"/>
      <c r="AA119" s="12"/>
      <c r="AB119" s="12"/>
      <c r="AC119" s="12"/>
      <c r="AD119" s="12"/>
      <c r="AE119" s="12"/>
      <c r="AR119" s="216" t="s">
        <v>177</v>
      </c>
      <c r="AT119" s="217" t="s">
        <v>76</v>
      </c>
      <c r="AU119" s="217" t="s">
        <v>77</v>
      </c>
      <c r="AY119" s="216" t="s">
        <v>144</v>
      </c>
      <c r="BK119" s="218">
        <f>BK120</f>
        <v>0</v>
      </c>
    </row>
    <row r="120" s="12" customFormat="1" ht="22.8" customHeight="1">
      <c r="A120" s="12"/>
      <c r="B120" s="204"/>
      <c r="C120" s="205"/>
      <c r="D120" s="206" t="s">
        <v>76</v>
      </c>
      <c r="E120" s="219" t="s">
        <v>77</v>
      </c>
      <c r="F120" s="219" t="s">
        <v>1164</v>
      </c>
      <c r="G120" s="205"/>
      <c r="H120" s="205"/>
      <c r="I120" s="208"/>
      <c r="J120" s="208"/>
      <c r="K120" s="220">
        <f>BK120</f>
        <v>0</v>
      </c>
      <c r="L120" s="205"/>
      <c r="M120" s="210"/>
      <c r="N120" s="211"/>
      <c r="O120" s="212"/>
      <c r="P120" s="212"/>
      <c r="Q120" s="213">
        <f>SUM(Q121:Q142)</f>
        <v>0</v>
      </c>
      <c r="R120" s="213">
        <f>SUM(R121:R142)</f>
        <v>0</v>
      </c>
      <c r="S120" s="212"/>
      <c r="T120" s="214">
        <f>SUM(T121:T142)</f>
        <v>0</v>
      </c>
      <c r="U120" s="212"/>
      <c r="V120" s="214">
        <f>SUM(V121:V142)</f>
        <v>0</v>
      </c>
      <c r="W120" s="212"/>
      <c r="X120" s="215">
        <f>SUM(X121:X142)</f>
        <v>0</v>
      </c>
      <c r="Y120" s="12"/>
      <c r="Z120" s="12"/>
      <c r="AA120" s="12"/>
      <c r="AB120" s="12"/>
      <c r="AC120" s="12"/>
      <c r="AD120" s="12"/>
      <c r="AE120" s="12"/>
      <c r="AR120" s="216" t="s">
        <v>177</v>
      </c>
      <c r="AT120" s="217" t="s">
        <v>76</v>
      </c>
      <c r="AU120" s="217" t="s">
        <v>85</v>
      </c>
      <c r="AY120" s="216" t="s">
        <v>144</v>
      </c>
      <c r="BK120" s="218">
        <f>SUM(BK121:BK142)</f>
        <v>0</v>
      </c>
    </row>
    <row r="121" s="2" customFormat="1" ht="16.5" customHeight="1">
      <c r="A121" s="38"/>
      <c r="B121" s="39"/>
      <c r="C121" s="221" t="s">
        <v>85</v>
      </c>
      <c r="D121" s="221" t="s">
        <v>146</v>
      </c>
      <c r="E121" s="222" t="s">
        <v>1165</v>
      </c>
      <c r="F121" s="223" t="s">
        <v>1166</v>
      </c>
      <c r="G121" s="224" t="s">
        <v>682</v>
      </c>
      <c r="H121" s="225">
        <v>1</v>
      </c>
      <c r="I121" s="226"/>
      <c r="J121" s="226"/>
      <c r="K121" s="227">
        <f>ROUND(P121*H121,2)</f>
        <v>0</v>
      </c>
      <c r="L121" s="223" t="s">
        <v>1</v>
      </c>
      <c r="M121" s="44"/>
      <c r="N121" s="228" t="s">
        <v>1</v>
      </c>
      <c r="O121" s="229" t="s">
        <v>40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91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38"/>
      <c r="Z121" s="38"/>
      <c r="AA121" s="38"/>
      <c r="AB121" s="38"/>
      <c r="AC121" s="38"/>
      <c r="AD121" s="38"/>
      <c r="AE121" s="38"/>
      <c r="AR121" s="233" t="s">
        <v>151</v>
      </c>
      <c r="AT121" s="233" t="s">
        <v>146</v>
      </c>
      <c r="AU121" s="233" t="s">
        <v>87</v>
      </c>
      <c r="AY121" s="17" t="s">
        <v>144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7" t="s">
        <v>85</v>
      </c>
      <c r="BK121" s="234">
        <f>ROUND(P121*H121,2)</f>
        <v>0</v>
      </c>
      <c r="BL121" s="17" t="s">
        <v>151</v>
      </c>
      <c r="BM121" s="233" t="s">
        <v>1167</v>
      </c>
    </row>
    <row r="122" s="2" customFormat="1">
      <c r="A122" s="38"/>
      <c r="B122" s="39"/>
      <c r="C122" s="40"/>
      <c r="D122" s="235" t="s">
        <v>153</v>
      </c>
      <c r="E122" s="40"/>
      <c r="F122" s="236" t="s">
        <v>1168</v>
      </c>
      <c r="G122" s="40"/>
      <c r="H122" s="40"/>
      <c r="I122" s="237"/>
      <c r="J122" s="237"/>
      <c r="K122" s="40"/>
      <c r="L122" s="40"/>
      <c r="M122" s="44"/>
      <c r="N122" s="238"/>
      <c r="O122" s="239"/>
      <c r="P122" s="91"/>
      <c r="Q122" s="91"/>
      <c r="R122" s="91"/>
      <c r="S122" s="91"/>
      <c r="T122" s="91"/>
      <c r="U122" s="91"/>
      <c r="V122" s="91"/>
      <c r="W122" s="91"/>
      <c r="X122" s="92"/>
      <c r="Y122" s="38"/>
      <c r="Z122" s="38"/>
      <c r="AA122" s="38"/>
      <c r="AB122" s="38"/>
      <c r="AC122" s="38"/>
      <c r="AD122" s="38"/>
      <c r="AE122" s="38"/>
      <c r="AT122" s="17" t="s">
        <v>153</v>
      </c>
      <c r="AU122" s="17" t="s">
        <v>87</v>
      </c>
    </row>
    <row r="123" s="2" customFormat="1" ht="16.5" customHeight="1">
      <c r="A123" s="38"/>
      <c r="B123" s="39"/>
      <c r="C123" s="221" t="s">
        <v>87</v>
      </c>
      <c r="D123" s="221" t="s">
        <v>146</v>
      </c>
      <c r="E123" s="222" t="s">
        <v>1169</v>
      </c>
      <c r="F123" s="223" t="s">
        <v>1170</v>
      </c>
      <c r="G123" s="224" t="s">
        <v>682</v>
      </c>
      <c r="H123" s="225">
        <v>1</v>
      </c>
      <c r="I123" s="226"/>
      <c r="J123" s="226"/>
      <c r="K123" s="227">
        <f>ROUND(P123*H123,2)</f>
        <v>0</v>
      </c>
      <c r="L123" s="223" t="s">
        <v>1</v>
      </c>
      <c r="M123" s="44"/>
      <c r="N123" s="228" t="s">
        <v>1</v>
      </c>
      <c r="O123" s="229" t="s">
        <v>40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91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38"/>
      <c r="Z123" s="38"/>
      <c r="AA123" s="38"/>
      <c r="AB123" s="38"/>
      <c r="AC123" s="38"/>
      <c r="AD123" s="38"/>
      <c r="AE123" s="38"/>
      <c r="AR123" s="233" t="s">
        <v>151</v>
      </c>
      <c r="AT123" s="233" t="s">
        <v>146</v>
      </c>
      <c r="AU123" s="233" t="s">
        <v>87</v>
      </c>
      <c r="AY123" s="17" t="s">
        <v>144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7" t="s">
        <v>85</v>
      </c>
      <c r="BK123" s="234">
        <f>ROUND(P123*H123,2)</f>
        <v>0</v>
      </c>
      <c r="BL123" s="17" t="s">
        <v>151</v>
      </c>
      <c r="BM123" s="233" t="s">
        <v>1171</v>
      </c>
    </row>
    <row r="124" s="2" customFormat="1">
      <c r="A124" s="38"/>
      <c r="B124" s="39"/>
      <c r="C124" s="40"/>
      <c r="D124" s="235" t="s">
        <v>153</v>
      </c>
      <c r="E124" s="40"/>
      <c r="F124" s="236" t="s">
        <v>1172</v>
      </c>
      <c r="G124" s="40"/>
      <c r="H124" s="40"/>
      <c r="I124" s="237"/>
      <c r="J124" s="237"/>
      <c r="K124" s="40"/>
      <c r="L124" s="40"/>
      <c r="M124" s="44"/>
      <c r="N124" s="238"/>
      <c r="O124" s="239"/>
      <c r="P124" s="91"/>
      <c r="Q124" s="91"/>
      <c r="R124" s="91"/>
      <c r="S124" s="91"/>
      <c r="T124" s="91"/>
      <c r="U124" s="91"/>
      <c r="V124" s="91"/>
      <c r="W124" s="91"/>
      <c r="X124" s="92"/>
      <c r="Y124" s="38"/>
      <c r="Z124" s="38"/>
      <c r="AA124" s="38"/>
      <c r="AB124" s="38"/>
      <c r="AC124" s="38"/>
      <c r="AD124" s="38"/>
      <c r="AE124" s="38"/>
      <c r="AT124" s="17" t="s">
        <v>153</v>
      </c>
      <c r="AU124" s="17" t="s">
        <v>87</v>
      </c>
    </row>
    <row r="125" s="2" customFormat="1" ht="16.5" customHeight="1">
      <c r="A125" s="38"/>
      <c r="B125" s="39"/>
      <c r="C125" s="221" t="s">
        <v>166</v>
      </c>
      <c r="D125" s="221" t="s">
        <v>146</v>
      </c>
      <c r="E125" s="222" t="s">
        <v>1173</v>
      </c>
      <c r="F125" s="223" t="s">
        <v>1174</v>
      </c>
      <c r="G125" s="224" t="s">
        <v>682</v>
      </c>
      <c r="H125" s="225">
        <v>1</v>
      </c>
      <c r="I125" s="226"/>
      <c r="J125" s="226"/>
      <c r="K125" s="227">
        <f>ROUND(P125*H125,2)</f>
        <v>0</v>
      </c>
      <c r="L125" s="223" t="s">
        <v>1</v>
      </c>
      <c r="M125" s="44"/>
      <c r="N125" s="228" t="s">
        <v>1</v>
      </c>
      <c r="O125" s="229" t="s">
        <v>40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91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38"/>
      <c r="Z125" s="38"/>
      <c r="AA125" s="38"/>
      <c r="AB125" s="38"/>
      <c r="AC125" s="38"/>
      <c r="AD125" s="38"/>
      <c r="AE125" s="38"/>
      <c r="AR125" s="233" t="s">
        <v>151</v>
      </c>
      <c r="AT125" s="233" t="s">
        <v>146</v>
      </c>
      <c r="AU125" s="233" t="s">
        <v>87</v>
      </c>
      <c r="AY125" s="17" t="s">
        <v>144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7" t="s">
        <v>85</v>
      </c>
      <c r="BK125" s="234">
        <f>ROUND(P125*H125,2)</f>
        <v>0</v>
      </c>
      <c r="BL125" s="17" t="s">
        <v>151</v>
      </c>
      <c r="BM125" s="233" t="s">
        <v>1175</v>
      </c>
    </row>
    <row r="126" s="2" customFormat="1">
      <c r="A126" s="38"/>
      <c r="B126" s="39"/>
      <c r="C126" s="40"/>
      <c r="D126" s="235" t="s">
        <v>153</v>
      </c>
      <c r="E126" s="40"/>
      <c r="F126" s="236" t="s">
        <v>1176</v>
      </c>
      <c r="G126" s="40"/>
      <c r="H126" s="40"/>
      <c r="I126" s="237"/>
      <c r="J126" s="237"/>
      <c r="K126" s="40"/>
      <c r="L126" s="40"/>
      <c r="M126" s="44"/>
      <c r="N126" s="238"/>
      <c r="O126" s="239"/>
      <c r="P126" s="91"/>
      <c r="Q126" s="91"/>
      <c r="R126" s="91"/>
      <c r="S126" s="91"/>
      <c r="T126" s="91"/>
      <c r="U126" s="91"/>
      <c r="V126" s="91"/>
      <c r="W126" s="91"/>
      <c r="X126" s="92"/>
      <c r="Y126" s="38"/>
      <c r="Z126" s="38"/>
      <c r="AA126" s="38"/>
      <c r="AB126" s="38"/>
      <c r="AC126" s="38"/>
      <c r="AD126" s="38"/>
      <c r="AE126" s="38"/>
      <c r="AT126" s="17" t="s">
        <v>153</v>
      </c>
      <c r="AU126" s="17" t="s">
        <v>87</v>
      </c>
    </row>
    <row r="127" s="2" customFormat="1" ht="16.5" customHeight="1">
      <c r="A127" s="38"/>
      <c r="B127" s="39"/>
      <c r="C127" s="221" t="s">
        <v>151</v>
      </c>
      <c r="D127" s="221" t="s">
        <v>146</v>
      </c>
      <c r="E127" s="222" t="s">
        <v>1177</v>
      </c>
      <c r="F127" s="223" t="s">
        <v>1178</v>
      </c>
      <c r="G127" s="224" t="s">
        <v>682</v>
      </c>
      <c r="H127" s="225">
        <v>1</v>
      </c>
      <c r="I127" s="226"/>
      <c r="J127" s="226"/>
      <c r="K127" s="227">
        <f>ROUND(P127*H127,2)</f>
        <v>0</v>
      </c>
      <c r="L127" s="223" t="s">
        <v>1</v>
      </c>
      <c r="M127" s="44"/>
      <c r="N127" s="228" t="s">
        <v>1</v>
      </c>
      <c r="O127" s="229" t="s">
        <v>40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91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38"/>
      <c r="Z127" s="38"/>
      <c r="AA127" s="38"/>
      <c r="AB127" s="38"/>
      <c r="AC127" s="38"/>
      <c r="AD127" s="38"/>
      <c r="AE127" s="38"/>
      <c r="AR127" s="233" t="s">
        <v>151</v>
      </c>
      <c r="AT127" s="233" t="s">
        <v>146</v>
      </c>
      <c r="AU127" s="233" t="s">
        <v>87</v>
      </c>
      <c r="AY127" s="17" t="s">
        <v>144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7" t="s">
        <v>85</v>
      </c>
      <c r="BK127" s="234">
        <f>ROUND(P127*H127,2)</f>
        <v>0</v>
      </c>
      <c r="BL127" s="17" t="s">
        <v>151</v>
      </c>
      <c r="BM127" s="233" t="s">
        <v>1179</v>
      </c>
    </row>
    <row r="128" s="2" customFormat="1">
      <c r="A128" s="38"/>
      <c r="B128" s="39"/>
      <c r="C128" s="40"/>
      <c r="D128" s="235" t="s">
        <v>153</v>
      </c>
      <c r="E128" s="40"/>
      <c r="F128" s="236" t="s">
        <v>1180</v>
      </c>
      <c r="G128" s="40"/>
      <c r="H128" s="40"/>
      <c r="I128" s="237"/>
      <c r="J128" s="237"/>
      <c r="K128" s="40"/>
      <c r="L128" s="40"/>
      <c r="M128" s="44"/>
      <c r="N128" s="238"/>
      <c r="O128" s="239"/>
      <c r="P128" s="91"/>
      <c r="Q128" s="91"/>
      <c r="R128" s="91"/>
      <c r="S128" s="91"/>
      <c r="T128" s="91"/>
      <c r="U128" s="91"/>
      <c r="V128" s="91"/>
      <c r="W128" s="91"/>
      <c r="X128" s="92"/>
      <c r="Y128" s="38"/>
      <c r="Z128" s="38"/>
      <c r="AA128" s="38"/>
      <c r="AB128" s="38"/>
      <c r="AC128" s="38"/>
      <c r="AD128" s="38"/>
      <c r="AE128" s="38"/>
      <c r="AT128" s="17" t="s">
        <v>153</v>
      </c>
      <c r="AU128" s="17" t="s">
        <v>87</v>
      </c>
    </row>
    <row r="129" s="2" customFormat="1" ht="16.5" customHeight="1">
      <c r="A129" s="38"/>
      <c r="B129" s="39"/>
      <c r="C129" s="221" t="s">
        <v>177</v>
      </c>
      <c r="D129" s="221" t="s">
        <v>146</v>
      </c>
      <c r="E129" s="222" t="s">
        <v>1181</v>
      </c>
      <c r="F129" s="223" t="s">
        <v>1182</v>
      </c>
      <c r="G129" s="224" t="s">
        <v>682</v>
      </c>
      <c r="H129" s="225">
        <v>1</v>
      </c>
      <c r="I129" s="226"/>
      <c r="J129" s="226"/>
      <c r="K129" s="227">
        <f>ROUND(P129*H129,2)</f>
        <v>0</v>
      </c>
      <c r="L129" s="223" t="s">
        <v>1</v>
      </c>
      <c r="M129" s="44"/>
      <c r="N129" s="228" t="s">
        <v>1</v>
      </c>
      <c r="O129" s="229" t="s">
        <v>40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91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38"/>
      <c r="Z129" s="38"/>
      <c r="AA129" s="38"/>
      <c r="AB129" s="38"/>
      <c r="AC129" s="38"/>
      <c r="AD129" s="38"/>
      <c r="AE129" s="38"/>
      <c r="AR129" s="233" t="s">
        <v>151</v>
      </c>
      <c r="AT129" s="233" t="s">
        <v>146</v>
      </c>
      <c r="AU129" s="233" t="s">
        <v>87</v>
      </c>
      <c r="AY129" s="17" t="s">
        <v>144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7" t="s">
        <v>85</v>
      </c>
      <c r="BK129" s="234">
        <f>ROUND(P129*H129,2)</f>
        <v>0</v>
      </c>
      <c r="BL129" s="17" t="s">
        <v>151</v>
      </c>
      <c r="BM129" s="233" t="s">
        <v>1183</v>
      </c>
    </row>
    <row r="130" s="2" customFormat="1">
      <c r="A130" s="38"/>
      <c r="B130" s="39"/>
      <c r="C130" s="40"/>
      <c r="D130" s="235" t="s">
        <v>153</v>
      </c>
      <c r="E130" s="40"/>
      <c r="F130" s="236" t="s">
        <v>1184</v>
      </c>
      <c r="G130" s="40"/>
      <c r="H130" s="40"/>
      <c r="I130" s="237"/>
      <c r="J130" s="237"/>
      <c r="K130" s="40"/>
      <c r="L130" s="40"/>
      <c r="M130" s="44"/>
      <c r="N130" s="238"/>
      <c r="O130" s="239"/>
      <c r="P130" s="91"/>
      <c r="Q130" s="91"/>
      <c r="R130" s="91"/>
      <c r="S130" s="91"/>
      <c r="T130" s="91"/>
      <c r="U130" s="91"/>
      <c r="V130" s="91"/>
      <c r="W130" s="91"/>
      <c r="X130" s="92"/>
      <c r="Y130" s="38"/>
      <c r="Z130" s="38"/>
      <c r="AA130" s="38"/>
      <c r="AB130" s="38"/>
      <c r="AC130" s="38"/>
      <c r="AD130" s="38"/>
      <c r="AE130" s="38"/>
      <c r="AT130" s="17" t="s">
        <v>153</v>
      </c>
      <c r="AU130" s="17" t="s">
        <v>87</v>
      </c>
    </row>
    <row r="131" s="2" customFormat="1" ht="16.5" customHeight="1">
      <c r="A131" s="38"/>
      <c r="B131" s="39"/>
      <c r="C131" s="221" t="s">
        <v>185</v>
      </c>
      <c r="D131" s="221" t="s">
        <v>146</v>
      </c>
      <c r="E131" s="222" t="s">
        <v>1185</v>
      </c>
      <c r="F131" s="223" t="s">
        <v>1186</v>
      </c>
      <c r="G131" s="224" t="s">
        <v>682</v>
      </c>
      <c r="H131" s="225">
        <v>1</v>
      </c>
      <c r="I131" s="226"/>
      <c r="J131" s="226"/>
      <c r="K131" s="227">
        <f>ROUND(P131*H131,2)</f>
        <v>0</v>
      </c>
      <c r="L131" s="223" t="s">
        <v>1</v>
      </c>
      <c r="M131" s="44"/>
      <c r="N131" s="228" t="s">
        <v>1</v>
      </c>
      <c r="O131" s="229" t="s">
        <v>40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91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38"/>
      <c r="Z131" s="38"/>
      <c r="AA131" s="38"/>
      <c r="AB131" s="38"/>
      <c r="AC131" s="38"/>
      <c r="AD131" s="38"/>
      <c r="AE131" s="38"/>
      <c r="AR131" s="233" t="s">
        <v>151</v>
      </c>
      <c r="AT131" s="233" t="s">
        <v>146</v>
      </c>
      <c r="AU131" s="233" t="s">
        <v>87</v>
      </c>
      <c r="AY131" s="17" t="s">
        <v>144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7" t="s">
        <v>85</v>
      </c>
      <c r="BK131" s="234">
        <f>ROUND(P131*H131,2)</f>
        <v>0</v>
      </c>
      <c r="BL131" s="17" t="s">
        <v>151</v>
      </c>
      <c r="BM131" s="233" t="s">
        <v>1187</v>
      </c>
    </row>
    <row r="132" s="2" customFormat="1">
      <c r="A132" s="38"/>
      <c r="B132" s="39"/>
      <c r="C132" s="40"/>
      <c r="D132" s="235" t="s">
        <v>153</v>
      </c>
      <c r="E132" s="40"/>
      <c r="F132" s="236" t="s">
        <v>1188</v>
      </c>
      <c r="G132" s="40"/>
      <c r="H132" s="40"/>
      <c r="I132" s="237"/>
      <c r="J132" s="237"/>
      <c r="K132" s="40"/>
      <c r="L132" s="40"/>
      <c r="M132" s="44"/>
      <c r="N132" s="238"/>
      <c r="O132" s="239"/>
      <c r="P132" s="91"/>
      <c r="Q132" s="91"/>
      <c r="R132" s="91"/>
      <c r="S132" s="91"/>
      <c r="T132" s="91"/>
      <c r="U132" s="91"/>
      <c r="V132" s="91"/>
      <c r="W132" s="91"/>
      <c r="X132" s="92"/>
      <c r="Y132" s="38"/>
      <c r="Z132" s="38"/>
      <c r="AA132" s="38"/>
      <c r="AB132" s="38"/>
      <c r="AC132" s="38"/>
      <c r="AD132" s="38"/>
      <c r="AE132" s="38"/>
      <c r="AT132" s="17" t="s">
        <v>153</v>
      </c>
      <c r="AU132" s="17" t="s">
        <v>87</v>
      </c>
    </row>
    <row r="133" s="2" customFormat="1" ht="16.5" customHeight="1">
      <c r="A133" s="38"/>
      <c r="B133" s="39"/>
      <c r="C133" s="221" t="s">
        <v>192</v>
      </c>
      <c r="D133" s="221" t="s">
        <v>146</v>
      </c>
      <c r="E133" s="222" t="s">
        <v>1189</v>
      </c>
      <c r="F133" s="223" t="s">
        <v>1190</v>
      </c>
      <c r="G133" s="224" t="s">
        <v>682</v>
      </c>
      <c r="H133" s="225">
        <v>1</v>
      </c>
      <c r="I133" s="226"/>
      <c r="J133" s="226"/>
      <c r="K133" s="227">
        <f>ROUND(P133*H133,2)</f>
        <v>0</v>
      </c>
      <c r="L133" s="223" t="s">
        <v>1</v>
      </c>
      <c r="M133" s="44"/>
      <c r="N133" s="228" t="s">
        <v>1</v>
      </c>
      <c r="O133" s="229" t="s">
        <v>40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91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38"/>
      <c r="Z133" s="38"/>
      <c r="AA133" s="38"/>
      <c r="AB133" s="38"/>
      <c r="AC133" s="38"/>
      <c r="AD133" s="38"/>
      <c r="AE133" s="38"/>
      <c r="AR133" s="233" t="s">
        <v>151</v>
      </c>
      <c r="AT133" s="233" t="s">
        <v>146</v>
      </c>
      <c r="AU133" s="233" t="s">
        <v>87</v>
      </c>
      <c r="AY133" s="17" t="s">
        <v>144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7" t="s">
        <v>85</v>
      </c>
      <c r="BK133" s="234">
        <f>ROUND(P133*H133,2)</f>
        <v>0</v>
      </c>
      <c r="BL133" s="17" t="s">
        <v>151</v>
      </c>
      <c r="BM133" s="233" t="s">
        <v>1191</v>
      </c>
    </row>
    <row r="134" s="2" customFormat="1">
      <c r="A134" s="38"/>
      <c r="B134" s="39"/>
      <c r="C134" s="40"/>
      <c r="D134" s="235" t="s">
        <v>153</v>
      </c>
      <c r="E134" s="40"/>
      <c r="F134" s="236" t="s">
        <v>1192</v>
      </c>
      <c r="G134" s="40"/>
      <c r="H134" s="40"/>
      <c r="I134" s="237"/>
      <c r="J134" s="237"/>
      <c r="K134" s="40"/>
      <c r="L134" s="40"/>
      <c r="M134" s="44"/>
      <c r="N134" s="238"/>
      <c r="O134" s="239"/>
      <c r="P134" s="91"/>
      <c r="Q134" s="91"/>
      <c r="R134" s="91"/>
      <c r="S134" s="91"/>
      <c r="T134" s="91"/>
      <c r="U134" s="91"/>
      <c r="V134" s="91"/>
      <c r="W134" s="91"/>
      <c r="X134" s="92"/>
      <c r="Y134" s="38"/>
      <c r="Z134" s="38"/>
      <c r="AA134" s="38"/>
      <c r="AB134" s="38"/>
      <c r="AC134" s="38"/>
      <c r="AD134" s="38"/>
      <c r="AE134" s="38"/>
      <c r="AT134" s="17" t="s">
        <v>153</v>
      </c>
      <c r="AU134" s="17" t="s">
        <v>87</v>
      </c>
    </row>
    <row r="135" s="2" customFormat="1" ht="16.5" customHeight="1">
      <c r="A135" s="38"/>
      <c r="B135" s="39"/>
      <c r="C135" s="221" t="s">
        <v>199</v>
      </c>
      <c r="D135" s="221" t="s">
        <v>146</v>
      </c>
      <c r="E135" s="222" t="s">
        <v>1193</v>
      </c>
      <c r="F135" s="223" t="s">
        <v>1194</v>
      </c>
      <c r="G135" s="224" t="s">
        <v>682</v>
      </c>
      <c r="H135" s="225">
        <v>1</v>
      </c>
      <c r="I135" s="226"/>
      <c r="J135" s="226"/>
      <c r="K135" s="227">
        <f>ROUND(P135*H135,2)</f>
        <v>0</v>
      </c>
      <c r="L135" s="223" t="s">
        <v>1</v>
      </c>
      <c r="M135" s="44"/>
      <c r="N135" s="228" t="s">
        <v>1</v>
      </c>
      <c r="O135" s="229" t="s">
        <v>40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91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38"/>
      <c r="Z135" s="38"/>
      <c r="AA135" s="38"/>
      <c r="AB135" s="38"/>
      <c r="AC135" s="38"/>
      <c r="AD135" s="38"/>
      <c r="AE135" s="38"/>
      <c r="AR135" s="233" t="s">
        <v>151</v>
      </c>
      <c r="AT135" s="233" t="s">
        <v>146</v>
      </c>
      <c r="AU135" s="233" t="s">
        <v>87</v>
      </c>
      <c r="AY135" s="17" t="s">
        <v>144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7" t="s">
        <v>85</v>
      </c>
      <c r="BK135" s="234">
        <f>ROUND(P135*H135,2)</f>
        <v>0</v>
      </c>
      <c r="BL135" s="17" t="s">
        <v>151</v>
      </c>
      <c r="BM135" s="233" t="s">
        <v>1195</v>
      </c>
    </row>
    <row r="136" s="2" customFormat="1">
      <c r="A136" s="38"/>
      <c r="B136" s="39"/>
      <c r="C136" s="40"/>
      <c r="D136" s="235" t="s">
        <v>153</v>
      </c>
      <c r="E136" s="40"/>
      <c r="F136" s="236" t="s">
        <v>1196</v>
      </c>
      <c r="G136" s="40"/>
      <c r="H136" s="40"/>
      <c r="I136" s="237"/>
      <c r="J136" s="237"/>
      <c r="K136" s="40"/>
      <c r="L136" s="40"/>
      <c r="M136" s="44"/>
      <c r="N136" s="238"/>
      <c r="O136" s="239"/>
      <c r="P136" s="91"/>
      <c r="Q136" s="91"/>
      <c r="R136" s="91"/>
      <c r="S136" s="91"/>
      <c r="T136" s="91"/>
      <c r="U136" s="91"/>
      <c r="V136" s="91"/>
      <c r="W136" s="91"/>
      <c r="X136" s="92"/>
      <c r="Y136" s="38"/>
      <c r="Z136" s="38"/>
      <c r="AA136" s="38"/>
      <c r="AB136" s="38"/>
      <c r="AC136" s="38"/>
      <c r="AD136" s="38"/>
      <c r="AE136" s="38"/>
      <c r="AT136" s="17" t="s">
        <v>153</v>
      </c>
      <c r="AU136" s="17" t="s">
        <v>87</v>
      </c>
    </row>
    <row r="137" s="2" customFormat="1" ht="16.5" customHeight="1">
      <c r="A137" s="38"/>
      <c r="B137" s="39"/>
      <c r="C137" s="221" t="s">
        <v>207</v>
      </c>
      <c r="D137" s="221" t="s">
        <v>146</v>
      </c>
      <c r="E137" s="222" t="s">
        <v>1197</v>
      </c>
      <c r="F137" s="223" t="s">
        <v>1198</v>
      </c>
      <c r="G137" s="224" t="s">
        <v>682</v>
      </c>
      <c r="H137" s="225">
        <v>1</v>
      </c>
      <c r="I137" s="226"/>
      <c r="J137" s="226"/>
      <c r="K137" s="227">
        <f>ROUND(P137*H137,2)</f>
        <v>0</v>
      </c>
      <c r="L137" s="223" t="s">
        <v>1</v>
      </c>
      <c r="M137" s="44"/>
      <c r="N137" s="228" t="s">
        <v>1</v>
      </c>
      <c r="O137" s="229" t="s">
        <v>40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91"/>
      <c r="T137" s="231">
        <f>S137*H137</f>
        <v>0</v>
      </c>
      <c r="U137" s="231">
        <v>0</v>
      </c>
      <c r="V137" s="231">
        <f>U137*H137</f>
        <v>0</v>
      </c>
      <c r="W137" s="231">
        <v>0</v>
      </c>
      <c r="X137" s="232">
        <f>W137*H137</f>
        <v>0</v>
      </c>
      <c r="Y137" s="38"/>
      <c r="Z137" s="38"/>
      <c r="AA137" s="38"/>
      <c r="AB137" s="38"/>
      <c r="AC137" s="38"/>
      <c r="AD137" s="38"/>
      <c r="AE137" s="38"/>
      <c r="AR137" s="233" t="s">
        <v>151</v>
      </c>
      <c r="AT137" s="233" t="s">
        <v>146</v>
      </c>
      <c r="AU137" s="233" t="s">
        <v>87</v>
      </c>
      <c r="AY137" s="17" t="s">
        <v>144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7" t="s">
        <v>85</v>
      </c>
      <c r="BK137" s="234">
        <f>ROUND(P137*H137,2)</f>
        <v>0</v>
      </c>
      <c r="BL137" s="17" t="s">
        <v>151</v>
      </c>
      <c r="BM137" s="233" t="s">
        <v>1199</v>
      </c>
    </row>
    <row r="138" s="2" customFormat="1">
      <c r="A138" s="38"/>
      <c r="B138" s="39"/>
      <c r="C138" s="40"/>
      <c r="D138" s="235" t="s">
        <v>153</v>
      </c>
      <c r="E138" s="40"/>
      <c r="F138" s="236" t="s">
        <v>1200</v>
      </c>
      <c r="G138" s="40"/>
      <c r="H138" s="40"/>
      <c r="I138" s="237"/>
      <c r="J138" s="237"/>
      <c r="K138" s="40"/>
      <c r="L138" s="40"/>
      <c r="M138" s="44"/>
      <c r="N138" s="238"/>
      <c r="O138" s="239"/>
      <c r="P138" s="91"/>
      <c r="Q138" s="91"/>
      <c r="R138" s="91"/>
      <c r="S138" s="91"/>
      <c r="T138" s="91"/>
      <c r="U138" s="91"/>
      <c r="V138" s="91"/>
      <c r="W138" s="91"/>
      <c r="X138" s="92"/>
      <c r="Y138" s="38"/>
      <c r="Z138" s="38"/>
      <c r="AA138" s="38"/>
      <c r="AB138" s="38"/>
      <c r="AC138" s="38"/>
      <c r="AD138" s="38"/>
      <c r="AE138" s="38"/>
      <c r="AT138" s="17" t="s">
        <v>153</v>
      </c>
      <c r="AU138" s="17" t="s">
        <v>87</v>
      </c>
    </row>
    <row r="139" s="2" customFormat="1" ht="16.5" customHeight="1">
      <c r="A139" s="38"/>
      <c r="B139" s="39"/>
      <c r="C139" s="221" t="s">
        <v>213</v>
      </c>
      <c r="D139" s="221" t="s">
        <v>146</v>
      </c>
      <c r="E139" s="222" t="s">
        <v>1201</v>
      </c>
      <c r="F139" s="223" t="s">
        <v>1202</v>
      </c>
      <c r="G139" s="224" t="s">
        <v>682</v>
      </c>
      <c r="H139" s="225">
        <v>1</v>
      </c>
      <c r="I139" s="226"/>
      <c r="J139" s="226"/>
      <c r="K139" s="227">
        <f>ROUND(P139*H139,2)</f>
        <v>0</v>
      </c>
      <c r="L139" s="223" t="s">
        <v>1</v>
      </c>
      <c r="M139" s="44"/>
      <c r="N139" s="228" t="s">
        <v>1</v>
      </c>
      <c r="O139" s="229" t="s">
        <v>40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91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38"/>
      <c r="Z139" s="38"/>
      <c r="AA139" s="38"/>
      <c r="AB139" s="38"/>
      <c r="AC139" s="38"/>
      <c r="AD139" s="38"/>
      <c r="AE139" s="38"/>
      <c r="AR139" s="233" t="s">
        <v>151</v>
      </c>
      <c r="AT139" s="233" t="s">
        <v>146</v>
      </c>
      <c r="AU139" s="233" t="s">
        <v>87</v>
      </c>
      <c r="AY139" s="17" t="s">
        <v>144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7" t="s">
        <v>85</v>
      </c>
      <c r="BK139" s="234">
        <f>ROUND(P139*H139,2)</f>
        <v>0</v>
      </c>
      <c r="BL139" s="17" t="s">
        <v>151</v>
      </c>
      <c r="BM139" s="233" t="s">
        <v>1203</v>
      </c>
    </row>
    <row r="140" s="2" customFormat="1">
      <c r="A140" s="38"/>
      <c r="B140" s="39"/>
      <c r="C140" s="40"/>
      <c r="D140" s="235" t="s">
        <v>153</v>
      </c>
      <c r="E140" s="40"/>
      <c r="F140" s="236" t="s">
        <v>1202</v>
      </c>
      <c r="G140" s="40"/>
      <c r="H140" s="40"/>
      <c r="I140" s="237"/>
      <c r="J140" s="237"/>
      <c r="K140" s="40"/>
      <c r="L140" s="40"/>
      <c r="M140" s="44"/>
      <c r="N140" s="238"/>
      <c r="O140" s="239"/>
      <c r="P140" s="91"/>
      <c r="Q140" s="91"/>
      <c r="R140" s="91"/>
      <c r="S140" s="91"/>
      <c r="T140" s="91"/>
      <c r="U140" s="91"/>
      <c r="V140" s="91"/>
      <c r="W140" s="91"/>
      <c r="X140" s="92"/>
      <c r="Y140" s="38"/>
      <c r="Z140" s="38"/>
      <c r="AA140" s="38"/>
      <c r="AB140" s="38"/>
      <c r="AC140" s="38"/>
      <c r="AD140" s="38"/>
      <c r="AE140" s="38"/>
      <c r="AT140" s="17" t="s">
        <v>153</v>
      </c>
      <c r="AU140" s="17" t="s">
        <v>87</v>
      </c>
    </row>
    <row r="141" s="2" customFormat="1" ht="21.75" customHeight="1">
      <c r="A141" s="38"/>
      <c r="B141" s="39"/>
      <c r="C141" s="221" t="s">
        <v>221</v>
      </c>
      <c r="D141" s="221" t="s">
        <v>146</v>
      </c>
      <c r="E141" s="222" t="s">
        <v>1204</v>
      </c>
      <c r="F141" s="223" t="s">
        <v>1205</v>
      </c>
      <c r="G141" s="224" t="s">
        <v>682</v>
      </c>
      <c r="H141" s="225">
        <v>1</v>
      </c>
      <c r="I141" s="226"/>
      <c r="J141" s="226"/>
      <c r="K141" s="227">
        <f>ROUND(P141*H141,2)</f>
        <v>0</v>
      </c>
      <c r="L141" s="223" t="s">
        <v>1</v>
      </c>
      <c r="M141" s="44"/>
      <c r="N141" s="228" t="s">
        <v>1</v>
      </c>
      <c r="O141" s="229" t="s">
        <v>40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91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38"/>
      <c r="Z141" s="38"/>
      <c r="AA141" s="38"/>
      <c r="AB141" s="38"/>
      <c r="AC141" s="38"/>
      <c r="AD141" s="38"/>
      <c r="AE141" s="38"/>
      <c r="AR141" s="233" t="s">
        <v>151</v>
      </c>
      <c r="AT141" s="233" t="s">
        <v>146</v>
      </c>
      <c r="AU141" s="233" t="s">
        <v>87</v>
      </c>
      <c r="AY141" s="17" t="s">
        <v>144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7" t="s">
        <v>85</v>
      </c>
      <c r="BK141" s="234">
        <f>ROUND(P141*H141,2)</f>
        <v>0</v>
      </c>
      <c r="BL141" s="17" t="s">
        <v>151</v>
      </c>
      <c r="BM141" s="233" t="s">
        <v>1206</v>
      </c>
    </row>
    <row r="142" s="2" customFormat="1">
      <c r="A142" s="38"/>
      <c r="B142" s="39"/>
      <c r="C142" s="40"/>
      <c r="D142" s="235" t="s">
        <v>153</v>
      </c>
      <c r="E142" s="40"/>
      <c r="F142" s="236" t="s">
        <v>1207</v>
      </c>
      <c r="G142" s="40"/>
      <c r="H142" s="40"/>
      <c r="I142" s="237"/>
      <c r="J142" s="237"/>
      <c r="K142" s="40"/>
      <c r="L142" s="40"/>
      <c r="M142" s="44"/>
      <c r="N142" s="289"/>
      <c r="O142" s="290"/>
      <c r="P142" s="291"/>
      <c r="Q142" s="291"/>
      <c r="R142" s="291"/>
      <c r="S142" s="291"/>
      <c r="T142" s="291"/>
      <c r="U142" s="291"/>
      <c r="V142" s="291"/>
      <c r="W142" s="291"/>
      <c r="X142" s="292"/>
      <c r="Y142" s="38"/>
      <c r="Z142" s="38"/>
      <c r="AA142" s="38"/>
      <c r="AB142" s="38"/>
      <c r="AC142" s="38"/>
      <c r="AD142" s="38"/>
      <c r="AE142" s="38"/>
      <c r="AT142" s="17" t="s">
        <v>153</v>
      </c>
      <c r="AU142" s="17" t="s">
        <v>87</v>
      </c>
    </row>
    <row r="143" s="2" customFormat="1" ht="6.96" customHeight="1">
      <c r="A143" s="38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44"/>
      <c r="N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XGQm7hjsYbYnbqcjKeDPQho8NRtDy2BF/xM+Fdn3MLLoMmLRd1DM3qtnoJ9XmN7bNN2Xtrp8Y9Wq/yPQOOhxyA==" hashValue="ak0BJmqySS3PWGrGo3jN3Nj9RnG8/ZFyOesJ3hMFidAXBuzq1DFHHnNgFzPh6oFn9rnKgSoNF+C3eeOJ0EFQRQ==" algorithmName="SHA-512" password="CC35"/>
  <autoFilter ref="C117:L14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Žuková Lucie</dc:creator>
  <cp:lastModifiedBy>Žuková Lucie</cp:lastModifiedBy>
  <dcterms:created xsi:type="dcterms:W3CDTF">2023-11-28T13:17:36Z</dcterms:created>
  <dcterms:modified xsi:type="dcterms:W3CDTF">2023-11-28T13:17:44Z</dcterms:modified>
</cp:coreProperties>
</file>