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3\MAT P a DR VODAŽ\Květen\"/>
    </mc:Choice>
  </mc:AlternateContent>
  <xr:revisionPtr revIDLastSave="0" documentId="13_ncr:1_{EA086BC6-787C-4DA9-8795-13784258670A}" xr6:coauthVersionLast="47" xr6:coauthVersionMax="47" xr10:uidLastSave="{00000000-0000-0000-0000-000000000000}"/>
  <bookViews>
    <workbookView xWindow="-103" yWindow="-103" windowWidth="33120" windowHeight="18120" tabRatio="825" xr2:uid="{00000000-000D-0000-FFFF-FFFF00000000}"/>
  </bookViews>
  <sheets>
    <sheet name="Rekapitulace" sheetId="15" r:id="rId1"/>
    <sheet name="Regulační_vodojem_2" sheetId="22" r:id="rId2"/>
    <sheet name="Spojovací_krček" sheetId="24" r:id="rId3"/>
    <sheet name="Tlumící_šachta" sheetId="25" r:id="rId4"/>
    <sheet name="Vedlejší_náklady" sheetId="20" r:id="rId5"/>
    <sheet name="Ostatní_náklady" sheetId="21" r:id="rId6"/>
  </sheets>
  <definedNames>
    <definedName name="PocetMJ">#REF!</definedName>
    <definedName name="SazbaDPH1">#REF!</definedName>
    <definedName name="SazbaDPH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5" l="1"/>
  <c r="K6" i="24" l="1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6" i="25"/>
  <c r="K7" i="25"/>
  <c r="K8" i="25"/>
  <c r="K9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8" i="22" l="1"/>
  <c r="K5" i="25"/>
  <c r="K24" i="25" s="1"/>
  <c r="C15" i="15" s="1"/>
  <c r="K4" i="25"/>
  <c r="K5" i="24"/>
  <c r="K4" i="24"/>
  <c r="K9" i="22"/>
  <c r="K20" i="24" l="1"/>
  <c r="C14" i="15" s="1"/>
  <c r="K24" i="22"/>
  <c r="K16" i="22"/>
  <c r="K4" i="22" l="1"/>
  <c r="K11" i="22" l="1"/>
  <c r="K26" i="22"/>
  <c r="K23" i="22" l="1"/>
  <c r="K21" i="22"/>
  <c r="K25" i="22"/>
  <c r="K27" i="22" l="1"/>
  <c r="K22" i="22"/>
  <c r="K20" i="22"/>
  <c r="K19" i="22"/>
  <c r="K18" i="22"/>
  <c r="K17" i="22"/>
  <c r="K15" i="22"/>
  <c r="K14" i="22"/>
  <c r="K13" i="22"/>
  <c r="K12" i="22"/>
  <c r="K10" i="22"/>
  <c r="K7" i="22"/>
  <c r="K6" i="22"/>
  <c r="K5" i="22"/>
  <c r="C7" i="21"/>
  <c r="C18" i="15" s="1"/>
  <c r="C17" i="20"/>
  <c r="C17" i="15" s="1"/>
  <c r="K28" i="22" l="1"/>
  <c r="C13" i="15" s="1"/>
  <c r="C11" i="15" s="1"/>
  <c r="C19" i="15" s="1"/>
  <c r="C20" i="15" l="1"/>
  <c r="C21" i="15" s="1"/>
</calcChain>
</file>

<file path=xl/sharedStrings.xml><?xml version="1.0" encoding="utf-8"?>
<sst xmlns="http://schemas.openxmlformats.org/spreadsheetml/2006/main" count="248" uniqueCount="115">
  <si>
    <t>Číslo</t>
  </si>
  <si>
    <t>Položka</t>
  </si>
  <si>
    <t>m.j.</t>
  </si>
  <si>
    <t>Výměra</t>
  </si>
  <si>
    <t>m2</t>
  </si>
  <si>
    <t>bm</t>
  </si>
  <si>
    <t>2.</t>
  </si>
  <si>
    <t>3.</t>
  </si>
  <si>
    <t>4.</t>
  </si>
  <si>
    <t>Celkem</t>
  </si>
  <si>
    <t>1.</t>
  </si>
  <si>
    <t>t</t>
  </si>
  <si>
    <t>Objednatel:</t>
  </si>
  <si>
    <t>Název stavby:</t>
  </si>
  <si>
    <t>Rekapitulace nákladů</t>
  </si>
  <si>
    <t>(ceny uvedené v Kč)</t>
  </si>
  <si>
    <t xml:space="preserve"> Hlava III.</t>
  </si>
  <si>
    <t>Vlastní stavební práce</t>
  </si>
  <si>
    <t>Cena celkem bez DPH:</t>
  </si>
  <si>
    <t>DPH 21%</t>
  </si>
  <si>
    <t>Cena celkem vč. DPH</t>
  </si>
  <si>
    <t>Vypracoval:</t>
  </si>
  <si>
    <t>VEDLEJŠÍ   NÁKLADY</t>
  </si>
  <si>
    <t>V rámci vedlejších nákladů zhotovitel zajistí zejména:</t>
  </si>
  <si>
    <t>=</t>
  </si>
  <si>
    <t xml:space="preserve">Kontrolní a zkušební plán zpracuje zhotovitel před zahájením </t>
  </si>
  <si>
    <t>prací  se souhlasem objednatele</t>
  </si>
  <si>
    <t>prací se souhlasem objednatele</t>
  </si>
  <si>
    <t>OSTATNÍ   NÁKLADY</t>
  </si>
  <si>
    <t>V rámci ostatních nákladů nákladů zhotovitel zajistí zejména:</t>
  </si>
  <si>
    <t>Náklady na vypracování dokumentace skutečného provedení</t>
  </si>
  <si>
    <r>
      <t xml:space="preserve">Vedlejší náklady zhotovitele
</t>
    </r>
    <r>
      <rPr>
        <i/>
        <sz val="8"/>
        <color indexed="8"/>
        <rFont val="Times New Roman"/>
        <family val="1"/>
        <charset val="238"/>
      </rPr>
      <t>Viz. přehled vedlejších nákladů</t>
    </r>
  </si>
  <si>
    <r>
      <t xml:space="preserve">Ostatní náklady zhotovitele
</t>
    </r>
    <r>
      <rPr>
        <i/>
        <sz val="8"/>
        <color indexed="8"/>
        <rFont val="Times New Roman"/>
        <family val="1"/>
        <charset val="238"/>
      </rPr>
      <t>Viz. přehled ostatních nákladů</t>
    </r>
  </si>
  <si>
    <t>Podpis:</t>
  </si>
  <si>
    <t>m3</t>
  </si>
  <si>
    <t>Obsekání  poškozeného krytí u výztuže</t>
  </si>
  <si>
    <t>5.</t>
  </si>
  <si>
    <r>
      <t>Opískování armarury na Sa 2</t>
    </r>
    <r>
      <rPr>
        <sz val="10"/>
        <rFont val="Calibri"/>
        <family val="2"/>
        <charset val="238"/>
      </rPr>
      <t>½</t>
    </r>
  </si>
  <si>
    <t>6.</t>
  </si>
  <si>
    <t>7.</t>
  </si>
  <si>
    <t>Ošetření armatury ve dvou vrstvách - pasivace</t>
  </si>
  <si>
    <t>8.</t>
  </si>
  <si>
    <t>Reprofilace do 30 mm</t>
  </si>
  <si>
    <t>9.</t>
  </si>
  <si>
    <t>Reprofilace do 50 mm</t>
  </si>
  <si>
    <t>10.</t>
  </si>
  <si>
    <t>11.</t>
  </si>
  <si>
    <t>12.</t>
  </si>
  <si>
    <t>13.</t>
  </si>
  <si>
    <t>14.</t>
  </si>
  <si>
    <t>15.</t>
  </si>
  <si>
    <t>16.</t>
  </si>
  <si>
    <t xml:space="preserve">hod </t>
  </si>
  <si>
    <t>ks</t>
  </si>
  <si>
    <t>Doplnění oslabené výztuže  - odhad</t>
  </si>
  <si>
    <t>kg</t>
  </si>
  <si>
    <t>Vysokotlaké čištění sanovaných ploch  do tlaku 2000 barr</t>
  </si>
  <si>
    <t>Poznámka:</t>
  </si>
  <si>
    <t xml:space="preserve">Likvidace vybouraného materiálu </t>
  </si>
  <si>
    <t xml:space="preserve">Přesun hmot </t>
  </si>
  <si>
    <t>17.</t>
  </si>
  <si>
    <t>18.</t>
  </si>
  <si>
    <t>19.</t>
  </si>
  <si>
    <t>21.</t>
  </si>
  <si>
    <t>22.</t>
  </si>
  <si>
    <t>23.</t>
  </si>
  <si>
    <t xml:space="preserve">Mechanické odsekání degradovaných ploch </t>
  </si>
  <si>
    <t>1. Regulační vodojem 2</t>
  </si>
  <si>
    <t>2. Spojovací krček</t>
  </si>
  <si>
    <t>3. Tlumící šachta</t>
  </si>
  <si>
    <t>Demontáž a zpětná montáž 7 ks stropních panelů včetně izolace a zásypu pro zajištění přístupu</t>
  </si>
  <si>
    <t>sada</t>
  </si>
  <si>
    <t>Čerpání vody na dopravní výšku 10 m, jímka</t>
  </si>
  <si>
    <t>Oprava spár průvlak - průvlak ( řada 1 - 11 ) 30%</t>
  </si>
  <si>
    <t xml:space="preserve">Provedení dilatačních pásů - Combiflex š. 150 mm včetně zabroušení </t>
  </si>
  <si>
    <t xml:space="preserve"> REGULAČNÍ VODOJEM 2</t>
  </si>
  <si>
    <r>
      <t xml:space="preserve">   Třívrstvý ochranný nátěrový systém ocelových prvků  400 </t>
    </r>
    <r>
      <rPr>
        <sz val="10"/>
        <rFont val="Calibri"/>
        <family val="2"/>
        <charset val="238"/>
      </rPr>
      <t>µm</t>
    </r>
  </si>
  <si>
    <t xml:space="preserve"> SPOJOVACÍ  KRČEK</t>
  </si>
  <si>
    <t>20.</t>
  </si>
  <si>
    <t>24.</t>
  </si>
  <si>
    <t>Zasekání rádlovacích drátů a bodové výztuže  do hloubky 20 mm</t>
  </si>
  <si>
    <t xml:space="preserve"> TLUMÍCÍ  ŠACHTA</t>
  </si>
  <si>
    <t>Vysekání otvorů dna do pravidelného tvaru</t>
  </si>
  <si>
    <t>Dobetonování otvorů dna</t>
  </si>
  <si>
    <t>Odbourání nálitků po betonážích na dně - odhad</t>
  </si>
  <si>
    <t>Odstranění a vysekání  montážních trubek oboustranně do hloubky min.  20 mm (sloupy) včetně zaplnění rozpínavou maltou</t>
  </si>
  <si>
    <t>Podepření  poškozených průvlaků  před opravou  10%  z 88 ks</t>
  </si>
  <si>
    <t xml:space="preserve">Injektáž trhlin </t>
  </si>
  <si>
    <t>Čerpání vody na dopravní výšku 10 m, čerpací jímka</t>
  </si>
  <si>
    <t>Odstranění a vysekání  kotevních konzol  do hloubky 20 mm (stěna C)</t>
  </si>
  <si>
    <t xml:space="preserve">Lešení pro zpřístupnění (montáž demontáž, nájem na 4 měsíce) poškozené stropní konstrukce, stěny </t>
  </si>
  <si>
    <t>Vysokotlaké čištění sanovaných ploch  do tlaku 2000 barr (stěny, monolitický strop, poškozená hrana prefa)</t>
  </si>
  <si>
    <t>Ochranná stěrka v tloušťce cca 3 mm  (6 kg/ m2) stěny, monolitické stropní konstrukce, opravenou část prefa</t>
  </si>
  <si>
    <r>
      <t>Opískování ocelových konstrukcí (destičky, okování sloupů) na Sa 2</t>
    </r>
    <r>
      <rPr>
        <sz val="10"/>
        <rFont val="Calibri"/>
        <family val="2"/>
        <charset val="238"/>
      </rPr>
      <t>½</t>
    </r>
  </si>
  <si>
    <t>Ochranná stěrka v tloušťce cca 3 mm  (6 kg/ m2) patky, sloupy, průvlaky, stěny včetně zhlaví, šikminy a dno jímky, monol. strop vstupu</t>
  </si>
  <si>
    <t>Odstranění a vysekání  kotevních konzol  do hloubky 20 mm (stěna A)</t>
  </si>
  <si>
    <t xml:space="preserve">Lešení pro zpřístupnění (montáž demontáž, nájem na 2 měsíce) poškozené stropní konstrukce, stěny </t>
  </si>
  <si>
    <t>Ochranná stěrka v tloušťce cca 3 mm  (6 kg/ m2) stěny, monolitické stropní konstrukce</t>
  </si>
  <si>
    <t>Vysokotlaké čištění sanovaných ploch  do tlaku 2000 barr (stěny, monolitický strop )</t>
  </si>
  <si>
    <t>Přebroušení nerovností dna (30%)</t>
  </si>
  <si>
    <t>Náklady na kontrolní zkoušky materiálů  ( podle KZP )</t>
  </si>
  <si>
    <t>Náklady na kontrolní zkoušky  při realizaci  ( podle KZP )</t>
  </si>
  <si>
    <t>Náklady na vybudování ZS</t>
  </si>
  <si>
    <t>Náklady spojené se složitostí přístupu</t>
  </si>
  <si>
    <t xml:space="preserve">    Odstranění vápenitých usazenin do tloušťky 20 mm</t>
  </si>
  <si>
    <t>Vstup je započítán v objektu Regulačního vodojemu 2</t>
  </si>
  <si>
    <t>Lešení pro zpřístupnění (montáž demontáž, nájem na 4 měsíce) pod průvlaky a poškozené stropní konstrukce, stěny a odtokovou jímku včetně stropu</t>
  </si>
  <si>
    <t>Odstranění a vysekání  kotevních háků  do hloubky 20 mm (sloupy, patky)</t>
  </si>
  <si>
    <t>ÚV ŽELIVKA - Regulační vodojem 2, Spojovací krček a Tlumící šachta</t>
  </si>
  <si>
    <t>Jedn.cena D+M (Kč)</t>
  </si>
  <si>
    <t>Rozpočtová cena (Kč)</t>
  </si>
  <si>
    <t>Jméno:</t>
  </si>
  <si>
    <t>Datum:</t>
  </si>
  <si>
    <t>Jsou-li ve výkazu výměr uvedeny odkazy na obchodní firmy, názvy nebo specifikace, označení výrobků apod., jsou takové odkazy pouze informativní a zadavatel umožňuje v  souladu se zákonem 134/2016 Sb. použít i jiných, kvalitativně a technicky obdobných řešení.</t>
  </si>
  <si>
    <t>VODA Želivka,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</si>
</sst>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"/>
  </numFmts>
  <fonts count="33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7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indexed="10"/>
      <name val="Arial"/>
      <family val="2"/>
      <charset val="238"/>
    </font>
    <font>
      <sz val="7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7"/>
      <name val="Webdings"/>
      <family val="1"/>
      <charset val="2"/>
    </font>
    <font>
      <i/>
      <sz val="8"/>
      <color indexed="8"/>
      <name val="Times New Roman"/>
      <family val="1"/>
      <charset val="238"/>
    </font>
    <font>
      <sz val="10"/>
      <name val="Times New Roman CE"/>
      <charset val="238"/>
    </font>
    <font>
      <sz val="7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4"/>
      <name val="Times New Roman CE"/>
      <family val="1"/>
      <charset val="238"/>
    </font>
    <font>
      <sz val="8"/>
      <name val="Arial CE"/>
      <charset val="238"/>
    </font>
    <font>
      <i/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6">
    <xf numFmtId="0" fontId="0" fillId="0" borderId="0" xfId="0"/>
    <xf numFmtId="0" fontId="1" fillId="0" borderId="0" xfId="0" applyFont="1"/>
    <xf numFmtId="0" fontId="7" fillId="0" borderId="0" xfId="2" applyFont="1"/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164" fontId="17" fillId="0" borderId="0" xfId="0" applyNumberFormat="1" applyFont="1" applyAlignment="1" applyProtection="1">
      <alignment vertical="center"/>
      <protection locked="0"/>
    </xf>
    <xf numFmtId="0" fontId="6" fillId="0" borderId="0" xfId="2"/>
    <xf numFmtId="0" fontId="20" fillId="0" borderId="0" xfId="2" applyFont="1" applyAlignment="1">
      <alignment horizontal="center" vertical="top"/>
    </xf>
    <xf numFmtId="0" fontId="21" fillId="0" borderId="0" xfId="2" applyFont="1" applyAlignment="1">
      <alignment horizontal="justify" vertical="top" wrapText="1"/>
    </xf>
    <xf numFmtId="164" fontId="19" fillId="0" borderId="0" xfId="2" applyNumberFormat="1" applyFont="1"/>
    <xf numFmtId="0" fontId="22" fillId="0" borderId="0" xfId="2" applyFont="1" applyAlignment="1">
      <alignment horizontal="center" vertical="top"/>
    </xf>
    <xf numFmtId="0" fontId="7" fillId="0" borderId="0" xfId="0" applyFont="1"/>
    <xf numFmtId="0" fontId="25" fillId="0" borderId="0" xfId="2" applyFont="1" applyAlignment="1">
      <alignment horizontal="center" vertical="top"/>
    </xf>
    <xf numFmtId="0" fontId="13" fillId="0" borderId="0" xfId="2" applyFont="1" applyAlignment="1">
      <alignment horizontal="justify" vertical="top" wrapText="1"/>
    </xf>
    <xf numFmtId="164" fontId="13" fillId="0" borderId="0" xfId="2" applyNumberFormat="1" applyFont="1"/>
    <xf numFmtId="0" fontId="11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 wrapText="1"/>
    </xf>
    <xf numFmtId="164" fontId="26" fillId="0" borderId="0" xfId="2" applyNumberFormat="1" applyFont="1"/>
    <xf numFmtId="0" fontId="27" fillId="0" borderId="0" xfId="2" applyFont="1" applyAlignment="1">
      <alignment horizontal="center" vertical="top"/>
    </xf>
    <xf numFmtId="164" fontId="7" fillId="0" borderId="0" xfId="2" applyNumberFormat="1" applyFont="1"/>
    <xf numFmtId="164" fontId="16" fillId="0" borderId="0" xfId="2" applyNumberFormat="1" applyFont="1" applyAlignment="1">
      <alignment horizontal="right"/>
    </xf>
    <xf numFmtId="165" fontId="28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6" fillId="0" borderId="0" xfId="2" applyFont="1" applyAlignment="1">
      <alignment horizontal="justify" vertical="top" wrapText="1"/>
    </xf>
    <xf numFmtId="164" fontId="16" fillId="0" borderId="0" xfId="2" applyNumberFormat="1" applyFont="1"/>
    <xf numFmtId="0" fontId="15" fillId="0" borderId="0" xfId="2" applyFont="1" applyAlignment="1">
      <alignment horizontal="justify" vertical="top" wrapText="1"/>
    </xf>
    <xf numFmtId="164" fontId="15" fillId="0" borderId="0" xfId="2" applyNumberFormat="1" applyFont="1"/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7" xfId="0" applyNumberFormat="1" applyFont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1"/>
    </xf>
    <xf numFmtId="0" fontId="0" fillId="0" borderId="9" xfId="0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right" vertical="center" indent="1"/>
    </xf>
    <xf numFmtId="4" fontId="1" fillId="0" borderId="30" xfId="0" applyNumberFormat="1" applyFont="1" applyBorder="1" applyAlignment="1">
      <alignment horizontal="right" vertical="center" indent="1"/>
    </xf>
    <xf numFmtId="4" fontId="4" fillId="5" borderId="12" xfId="0" applyNumberFormat="1" applyFont="1" applyFill="1" applyBorder="1" applyAlignment="1">
      <alignment horizontal="right" vertical="center" indent="1"/>
    </xf>
    <xf numFmtId="4" fontId="1" fillId="0" borderId="20" xfId="0" applyNumberFormat="1" applyFont="1" applyBorder="1" applyAlignment="1">
      <alignment horizontal="right" vertical="center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 indent="1"/>
    </xf>
    <xf numFmtId="4" fontId="4" fillId="4" borderId="10" xfId="0" applyNumberFormat="1" applyFont="1" applyFill="1" applyBorder="1" applyAlignment="1">
      <alignment horizontal="right" vertical="center" wrapText="1" inden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indent="1"/>
    </xf>
    <xf numFmtId="4" fontId="1" fillId="0" borderId="21" xfId="0" applyNumberFormat="1" applyFont="1" applyBorder="1" applyAlignment="1">
      <alignment horizontal="right" vertical="center" indent="1"/>
    </xf>
    <xf numFmtId="0" fontId="0" fillId="0" borderId="9" xfId="0" applyBorder="1"/>
    <xf numFmtId="0" fontId="32" fillId="0" borderId="0" xfId="1" applyFont="1" applyAlignment="1">
      <alignment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8" fillId="0" borderId="0" xfId="2" applyFont="1" applyAlignment="1">
      <alignment horizontal="left" vertical="center" wrapText="1"/>
    </xf>
    <xf numFmtId="164" fontId="15" fillId="0" borderId="12" xfId="2" applyNumberFormat="1" applyFont="1" applyBorder="1" applyAlignment="1">
      <alignment horizontal="right" vertical="center" indent="1"/>
    </xf>
    <xf numFmtId="164" fontId="15" fillId="0" borderId="10" xfId="2" quotePrefix="1" applyNumberFormat="1" applyFont="1" applyBorder="1" applyAlignment="1">
      <alignment horizontal="right" vertical="center" indent="1"/>
    </xf>
    <xf numFmtId="164" fontId="15" fillId="0" borderId="10" xfId="2" applyNumberFormat="1" applyFont="1" applyBorder="1" applyAlignment="1">
      <alignment horizontal="right" vertical="center" wrapText="1" indent="1"/>
    </xf>
    <xf numFmtId="164" fontId="15" fillId="2" borderId="12" xfId="2" applyNumberFormat="1" applyFont="1" applyFill="1" applyBorder="1" applyAlignment="1">
      <alignment horizontal="right" vertical="center" indent="1"/>
    </xf>
    <xf numFmtId="164" fontId="14" fillId="0" borderId="12" xfId="0" applyNumberFormat="1" applyFont="1" applyBorder="1" applyAlignment="1">
      <alignment horizontal="right" vertical="center" indent="1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4" fontId="12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4" fontId="13" fillId="0" borderId="0" xfId="2" applyNumberFormat="1" applyFont="1" applyAlignment="1">
      <alignment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7" fillId="0" borderId="7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164" fontId="16" fillId="0" borderId="8" xfId="2" applyNumberFormat="1" applyFont="1" applyBorder="1" applyAlignment="1">
      <alignment horizontal="right" vertical="center" indent="1"/>
    </xf>
    <xf numFmtId="164" fontId="16" fillId="0" borderId="20" xfId="2" applyNumberFormat="1" applyFont="1" applyBorder="1" applyAlignment="1">
      <alignment horizontal="right" vertical="center" indent="1"/>
    </xf>
    <xf numFmtId="164" fontId="16" fillId="0" borderId="17" xfId="2" applyNumberFormat="1" applyFont="1" applyBorder="1" applyAlignment="1">
      <alignment horizontal="right" vertical="center" indent="1"/>
    </xf>
    <xf numFmtId="0" fontId="14" fillId="0" borderId="0" xfId="2" applyFont="1" applyAlignment="1">
      <alignment horizontal="right" vertical="center"/>
    </xf>
    <xf numFmtId="0" fontId="15" fillId="0" borderId="18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15" fillId="2" borderId="18" xfId="2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1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5" fillId="0" borderId="23" xfId="0" applyFont="1" applyBorder="1" applyAlignment="1">
      <alignment horizontal="left" vertical="center" wrapText="1" indent="1"/>
    </xf>
    <xf numFmtId="0" fontId="8" fillId="3" borderId="18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22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left" vertical="center" indent="1"/>
    </xf>
    <xf numFmtId="0" fontId="4" fillId="4" borderId="25" xfId="0" applyFont="1" applyFill="1" applyBorder="1" applyAlignment="1">
      <alignment horizontal="left" vertical="center" wrapText="1" indent="1"/>
    </xf>
    <xf numFmtId="0" fontId="4" fillId="4" borderId="21" xfId="0" applyFont="1" applyFill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8" fillId="3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_04_PK_Hnevkovice_oceneni_2" xfId="2" xr:uid="{00000000-0005-0000-0000-000002000000}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E25"/>
  <sheetViews>
    <sheetView tabSelected="1" zoomScaleNormal="100" workbookViewId="0">
      <selection activeCell="G13" sqref="G13"/>
    </sheetView>
  </sheetViews>
  <sheetFormatPr defaultColWidth="8.3046875" defaultRowHeight="12.9" x14ac:dyDescent="0.3"/>
  <cols>
    <col min="1" max="1" width="12.69140625" style="67" customWidth="1"/>
    <col min="2" max="2" width="55.84375" style="67" customWidth="1"/>
    <col min="3" max="3" width="17.84375" style="67" customWidth="1"/>
    <col min="4" max="16384" width="8.3046875" style="67"/>
  </cols>
  <sheetData>
    <row r="1" spans="1:3" x14ac:dyDescent="0.3">
      <c r="A1" s="92" t="s">
        <v>12</v>
      </c>
      <c r="B1" s="93"/>
      <c r="C1" s="85"/>
    </row>
    <row r="2" spans="1:3" ht="23.4" customHeight="1" x14ac:dyDescent="0.3">
      <c r="A2" s="94" t="s">
        <v>114</v>
      </c>
      <c r="B2" s="95"/>
      <c r="C2" s="61"/>
    </row>
    <row r="4" spans="1:3" x14ac:dyDescent="0.3">
      <c r="A4" s="92" t="s">
        <v>13</v>
      </c>
      <c r="B4" s="93"/>
    </row>
    <row r="5" spans="1:3" ht="37.5" customHeight="1" x14ac:dyDescent="0.3">
      <c r="A5" s="97" t="s">
        <v>108</v>
      </c>
      <c r="B5" s="97"/>
      <c r="C5" s="97"/>
    </row>
    <row r="6" spans="1:3" ht="41.25" customHeight="1" x14ac:dyDescent="0.3">
      <c r="A6" s="96" t="s">
        <v>113</v>
      </c>
      <c r="B6" s="96"/>
      <c r="C6" s="96"/>
    </row>
    <row r="7" spans="1:3" x14ac:dyDescent="0.3">
      <c r="A7" s="68"/>
      <c r="B7" s="68"/>
      <c r="C7" s="69"/>
    </row>
    <row r="8" spans="1:3" ht="14.15" x14ac:dyDescent="0.3">
      <c r="A8" s="70" t="s">
        <v>14</v>
      </c>
      <c r="C8" s="71"/>
    </row>
    <row r="9" spans="1:3" x14ac:dyDescent="0.3">
      <c r="A9" s="67" t="s">
        <v>15</v>
      </c>
      <c r="C9" s="72"/>
    </row>
    <row r="10" spans="1:3" ht="13.3" thickBot="1" x14ac:dyDescent="0.35">
      <c r="A10" s="73"/>
      <c r="B10" s="73"/>
      <c r="C10" s="74"/>
    </row>
    <row r="11" spans="1:3" ht="24" customHeight="1" thickBot="1" x14ac:dyDescent="0.35">
      <c r="A11" s="3" t="s">
        <v>16</v>
      </c>
      <c r="B11" s="4" t="s">
        <v>17</v>
      </c>
      <c r="C11" s="62">
        <f>+C13+C14+C15</f>
        <v>0</v>
      </c>
    </row>
    <row r="12" spans="1:3" ht="6" customHeight="1" x14ac:dyDescent="0.3">
      <c r="A12" s="75"/>
      <c r="B12" s="76"/>
      <c r="C12" s="82"/>
    </row>
    <row r="13" spans="1:3" ht="18" customHeight="1" x14ac:dyDescent="0.3">
      <c r="A13" s="77"/>
      <c r="B13" s="78" t="s">
        <v>67</v>
      </c>
      <c r="C13" s="82">
        <f>+Regulační_vodojem_2!K28</f>
        <v>0</v>
      </c>
    </row>
    <row r="14" spans="1:3" ht="18" customHeight="1" x14ac:dyDescent="0.3">
      <c r="A14" s="77"/>
      <c r="B14" s="78" t="s">
        <v>68</v>
      </c>
      <c r="C14" s="82">
        <f>+Spojovací_krček!K20</f>
        <v>0</v>
      </c>
    </row>
    <row r="15" spans="1:3" ht="18" customHeight="1" x14ac:dyDescent="0.3">
      <c r="A15" s="77"/>
      <c r="B15" s="79" t="s">
        <v>69</v>
      </c>
      <c r="C15" s="83">
        <f>+Tlumící_šachta!K24</f>
        <v>0</v>
      </c>
    </row>
    <row r="16" spans="1:3" ht="6" customHeight="1" thickBot="1" x14ac:dyDescent="0.35">
      <c r="A16" s="80"/>
      <c r="B16" s="81"/>
      <c r="C16" s="84"/>
    </row>
    <row r="17" spans="1:5" ht="27.65" customHeight="1" thickBot="1" x14ac:dyDescent="0.35">
      <c r="A17" s="86" t="s">
        <v>31</v>
      </c>
      <c r="B17" s="87"/>
      <c r="C17" s="63">
        <f>+Vedlejší_náklady!C17</f>
        <v>0</v>
      </c>
    </row>
    <row r="18" spans="1:5" ht="24" customHeight="1" thickBot="1" x14ac:dyDescent="0.35">
      <c r="A18" s="86" t="s">
        <v>32</v>
      </c>
      <c r="B18" s="87"/>
      <c r="C18" s="64">
        <f>+Ostatní_náklady!C7</f>
        <v>0</v>
      </c>
    </row>
    <row r="19" spans="1:5" ht="24" customHeight="1" thickBot="1" x14ac:dyDescent="0.35">
      <c r="A19" s="88" t="s">
        <v>18</v>
      </c>
      <c r="B19" s="89"/>
      <c r="C19" s="65">
        <f>+C11+C17+C18</f>
        <v>0</v>
      </c>
    </row>
    <row r="20" spans="1:5" s="5" customFormat="1" ht="18.649999999999999" customHeight="1" thickBot="1" x14ac:dyDescent="0.35">
      <c r="A20" s="6" t="s">
        <v>19</v>
      </c>
      <c r="B20" s="60"/>
      <c r="C20" s="66">
        <f>+C19*0.21</f>
        <v>0</v>
      </c>
      <c r="E20" s="7"/>
    </row>
    <row r="21" spans="1:5" s="5" customFormat="1" ht="18.75" customHeight="1" thickBot="1" x14ac:dyDescent="0.35">
      <c r="A21" s="90" t="s">
        <v>20</v>
      </c>
      <c r="B21" s="91"/>
      <c r="C21" s="66">
        <f>+C19+C20</f>
        <v>0</v>
      </c>
      <c r="E21" s="7"/>
    </row>
    <row r="23" spans="1:5" x14ac:dyDescent="0.3">
      <c r="A23" s="67" t="s">
        <v>21</v>
      </c>
      <c r="B23" s="67" t="s">
        <v>111</v>
      </c>
    </row>
    <row r="24" spans="1:5" x14ac:dyDescent="0.3">
      <c r="B24" s="67" t="s">
        <v>112</v>
      </c>
    </row>
    <row r="25" spans="1:5" x14ac:dyDescent="0.3">
      <c r="B25" s="67" t="s">
        <v>33</v>
      </c>
    </row>
  </sheetData>
  <mergeCells count="9">
    <mergeCell ref="A18:B18"/>
    <mergeCell ref="A19:B19"/>
    <mergeCell ref="A21:B21"/>
    <mergeCell ref="A1:B1"/>
    <mergeCell ref="A2:B2"/>
    <mergeCell ref="A4:B4"/>
    <mergeCell ref="A6:C6"/>
    <mergeCell ref="A17:B17"/>
    <mergeCell ref="A5:C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L30"/>
  <sheetViews>
    <sheetView zoomScaleNormal="100" workbookViewId="0">
      <selection sqref="A1:K1"/>
    </sheetView>
  </sheetViews>
  <sheetFormatPr defaultColWidth="9.07421875" defaultRowHeight="12.9" x14ac:dyDescent="0.3"/>
  <cols>
    <col min="1" max="1" width="5.3046875" style="29" customWidth="1"/>
    <col min="2" max="2" width="9.07421875" style="33"/>
    <col min="3" max="5" width="9.07421875" style="32"/>
    <col min="6" max="6" width="19.3046875" style="32" customWidth="1"/>
    <col min="7" max="7" width="3" style="29" hidden="1" customWidth="1"/>
    <col min="8" max="8" width="5.765625" style="29" customWidth="1"/>
    <col min="9" max="9" width="10.07421875" style="36" customWidth="1"/>
    <col min="10" max="10" width="12.07421875" style="36" customWidth="1"/>
    <col min="11" max="11" width="14.53515625" style="36" customWidth="1"/>
    <col min="12" max="12" width="16.53515625" style="29" customWidth="1"/>
    <col min="13" max="16384" width="9.07421875" style="29"/>
  </cols>
  <sheetData>
    <row r="1" spans="1:12" ht="27" customHeight="1" thickBot="1" x14ac:dyDescent="0.35">
      <c r="A1" s="112" t="s">
        <v>75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ht="14.4" customHeight="1" thickBot="1" x14ac:dyDescent="0.35"/>
    <row r="3" spans="1:12" ht="30" customHeight="1" thickBot="1" x14ac:dyDescent="0.35">
      <c r="A3" s="49" t="s">
        <v>0</v>
      </c>
      <c r="B3" s="118" t="s">
        <v>1</v>
      </c>
      <c r="C3" s="119"/>
      <c r="D3" s="119"/>
      <c r="E3" s="119"/>
      <c r="F3" s="119"/>
      <c r="G3" s="50"/>
      <c r="H3" s="51" t="s">
        <v>2</v>
      </c>
      <c r="I3" s="52" t="s">
        <v>3</v>
      </c>
      <c r="J3" s="52" t="s">
        <v>109</v>
      </c>
      <c r="K3" s="53" t="s">
        <v>110</v>
      </c>
    </row>
    <row r="4" spans="1:12" ht="30" customHeight="1" x14ac:dyDescent="0.3">
      <c r="A4" s="30" t="s">
        <v>10</v>
      </c>
      <c r="B4" s="105" t="s">
        <v>70</v>
      </c>
      <c r="C4" s="106"/>
      <c r="D4" s="106"/>
      <c r="E4" s="106"/>
      <c r="F4" s="106"/>
      <c r="G4" s="37"/>
      <c r="H4" s="38" t="s">
        <v>71</v>
      </c>
      <c r="I4" s="34">
        <v>1</v>
      </c>
      <c r="J4" s="34">
        <v>0</v>
      </c>
      <c r="K4" s="39">
        <f t="shared" ref="K4" si="0">+J4*I4</f>
        <v>0</v>
      </c>
    </row>
    <row r="5" spans="1:12" ht="40.200000000000003" customHeight="1" x14ac:dyDescent="0.3">
      <c r="A5" s="30" t="s">
        <v>6</v>
      </c>
      <c r="B5" s="105" t="s">
        <v>106</v>
      </c>
      <c r="C5" s="106"/>
      <c r="D5" s="106"/>
      <c r="E5" s="106"/>
      <c r="F5" s="106"/>
      <c r="G5" s="37"/>
      <c r="H5" s="38" t="s">
        <v>34</v>
      </c>
      <c r="I5" s="34">
        <v>4265</v>
      </c>
      <c r="J5" s="34">
        <v>0</v>
      </c>
      <c r="K5" s="39">
        <f t="shared" ref="K5:K27" si="1">+J5*I5</f>
        <v>0</v>
      </c>
    </row>
    <row r="6" spans="1:12" ht="16.100000000000001" customHeight="1" x14ac:dyDescent="0.3">
      <c r="A6" s="30" t="s">
        <v>7</v>
      </c>
      <c r="B6" s="116" t="s">
        <v>72</v>
      </c>
      <c r="C6" s="117"/>
      <c r="D6" s="117"/>
      <c r="E6" s="117"/>
      <c r="F6" s="117"/>
      <c r="G6" s="37"/>
      <c r="H6" s="38" t="s">
        <v>52</v>
      </c>
      <c r="I6" s="34">
        <v>100</v>
      </c>
      <c r="J6" s="34">
        <v>0</v>
      </c>
      <c r="K6" s="39">
        <f t="shared" si="1"/>
        <v>0</v>
      </c>
    </row>
    <row r="7" spans="1:12" ht="30" customHeight="1" x14ac:dyDescent="0.3">
      <c r="A7" s="30" t="s">
        <v>8</v>
      </c>
      <c r="B7" s="105" t="s">
        <v>107</v>
      </c>
      <c r="C7" s="111"/>
      <c r="D7" s="111"/>
      <c r="E7" s="111"/>
      <c r="F7" s="111"/>
      <c r="G7" s="37"/>
      <c r="H7" s="38" t="s">
        <v>53</v>
      </c>
      <c r="I7" s="34">
        <v>280</v>
      </c>
      <c r="J7" s="34">
        <v>0</v>
      </c>
      <c r="K7" s="39">
        <f t="shared" si="1"/>
        <v>0</v>
      </c>
    </row>
    <row r="8" spans="1:12" ht="16.100000000000001" customHeight="1" x14ac:dyDescent="0.3">
      <c r="A8" s="30" t="s">
        <v>36</v>
      </c>
      <c r="B8" s="98" t="s">
        <v>84</v>
      </c>
      <c r="C8" s="99"/>
      <c r="D8" s="99"/>
      <c r="E8" s="99"/>
      <c r="F8" s="99"/>
      <c r="G8" s="100"/>
      <c r="H8" s="40" t="s">
        <v>4</v>
      </c>
      <c r="I8" s="35">
        <v>15</v>
      </c>
      <c r="J8" s="35">
        <v>0</v>
      </c>
      <c r="K8" s="41">
        <f t="shared" ref="K8" si="2">+J8*I8</f>
        <v>0</v>
      </c>
      <c r="L8" s="31"/>
    </row>
    <row r="9" spans="1:12" ht="30" customHeight="1" x14ac:dyDescent="0.3">
      <c r="A9" s="30" t="s">
        <v>38</v>
      </c>
      <c r="B9" s="105" t="s">
        <v>85</v>
      </c>
      <c r="C9" s="111"/>
      <c r="D9" s="111"/>
      <c r="E9" s="111"/>
      <c r="F9" s="111"/>
      <c r="G9" s="37"/>
      <c r="H9" s="38" t="s">
        <v>53</v>
      </c>
      <c r="I9" s="34">
        <v>70</v>
      </c>
      <c r="J9" s="34">
        <v>0</v>
      </c>
      <c r="K9" s="39">
        <f t="shared" si="1"/>
        <v>0</v>
      </c>
    </row>
    <row r="10" spans="1:12" ht="16.100000000000001" customHeight="1" x14ac:dyDescent="0.3">
      <c r="A10" s="30" t="s">
        <v>39</v>
      </c>
      <c r="B10" s="98" t="s">
        <v>80</v>
      </c>
      <c r="C10" s="99"/>
      <c r="D10" s="99"/>
      <c r="E10" s="99"/>
      <c r="F10" s="99"/>
      <c r="G10" s="37"/>
      <c r="H10" s="38" t="s">
        <v>53</v>
      </c>
      <c r="I10" s="34">
        <v>2592</v>
      </c>
      <c r="J10" s="34">
        <v>0</v>
      </c>
      <c r="K10" s="39">
        <f t="shared" si="1"/>
        <v>0</v>
      </c>
    </row>
    <row r="11" spans="1:12" ht="16.100000000000001" customHeight="1" x14ac:dyDescent="0.3">
      <c r="A11" s="30" t="s">
        <v>41</v>
      </c>
      <c r="B11" s="98" t="s">
        <v>86</v>
      </c>
      <c r="C11" s="99"/>
      <c r="D11" s="99"/>
      <c r="E11" s="99"/>
      <c r="F11" s="99"/>
      <c r="G11" s="37"/>
      <c r="H11" s="38" t="s">
        <v>53</v>
      </c>
      <c r="I11" s="34">
        <v>9</v>
      </c>
      <c r="J11" s="34">
        <v>0</v>
      </c>
      <c r="K11" s="39">
        <f t="shared" si="1"/>
        <v>0</v>
      </c>
    </row>
    <row r="12" spans="1:12" ht="16.100000000000001" customHeight="1" x14ac:dyDescent="0.3">
      <c r="A12" s="30" t="s">
        <v>43</v>
      </c>
      <c r="B12" s="98" t="s">
        <v>66</v>
      </c>
      <c r="C12" s="99"/>
      <c r="D12" s="99"/>
      <c r="E12" s="99"/>
      <c r="F12" s="99"/>
      <c r="G12" s="37"/>
      <c r="H12" s="38" t="s">
        <v>4</v>
      </c>
      <c r="I12" s="34">
        <v>540.6</v>
      </c>
      <c r="J12" s="34">
        <v>0</v>
      </c>
      <c r="K12" s="39">
        <f t="shared" si="1"/>
        <v>0</v>
      </c>
    </row>
    <row r="13" spans="1:12" ht="16.100000000000001" customHeight="1" x14ac:dyDescent="0.3">
      <c r="A13" s="30" t="s">
        <v>45</v>
      </c>
      <c r="B13" s="98" t="s">
        <v>35</v>
      </c>
      <c r="C13" s="99"/>
      <c r="D13" s="99"/>
      <c r="E13" s="99"/>
      <c r="F13" s="99"/>
      <c r="G13" s="37"/>
      <c r="H13" s="38" t="s">
        <v>5</v>
      </c>
      <c r="I13" s="34">
        <v>3884.1</v>
      </c>
      <c r="J13" s="34">
        <v>0</v>
      </c>
      <c r="K13" s="39">
        <f t="shared" si="1"/>
        <v>0</v>
      </c>
    </row>
    <row r="14" spans="1:12" ht="16.100000000000001" customHeight="1" x14ac:dyDescent="0.3">
      <c r="A14" s="30" t="s">
        <v>46</v>
      </c>
      <c r="B14" s="98" t="s">
        <v>54</v>
      </c>
      <c r="C14" s="99"/>
      <c r="D14" s="99"/>
      <c r="E14" s="99"/>
      <c r="F14" s="99"/>
      <c r="G14" s="37"/>
      <c r="H14" s="38" t="s">
        <v>55</v>
      </c>
      <c r="I14" s="34">
        <v>200</v>
      </c>
      <c r="J14" s="34">
        <v>0</v>
      </c>
      <c r="K14" s="39">
        <f t="shared" si="1"/>
        <v>0</v>
      </c>
    </row>
    <row r="15" spans="1:12" ht="16.100000000000001" customHeight="1" x14ac:dyDescent="0.3">
      <c r="A15" s="30" t="s">
        <v>47</v>
      </c>
      <c r="B15" s="98" t="s">
        <v>37</v>
      </c>
      <c r="C15" s="101"/>
      <c r="D15" s="101"/>
      <c r="E15" s="101"/>
      <c r="F15" s="101"/>
      <c r="G15" s="37"/>
      <c r="H15" s="38" t="s">
        <v>5</v>
      </c>
      <c r="I15" s="34">
        <v>3884.1</v>
      </c>
      <c r="J15" s="34">
        <v>0</v>
      </c>
      <c r="K15" s="39">
        <f t="shared" si="1"/>
        <v>0</v>
      </c>
    </row>
    <row r="16" spans="1:12" ht="16.100000000000001" customHeight="1" x14ac:dyDescent="0.3">
      <c r="A16" s="30" t="s">
        <v>48</v>
      </c>
      <c r="B16" s="98" t="s">
        <v>93</v>
      </c>
      <c r="C16" s="101"/>
      <c r="D16" s="101"/>
      <c r="E16" s="101"/>
      <c r="F16" s="101"/>
      <c r="G16" s="37"/>
      <c r="H16" s="38" t="s">
        <v>4</v>
      </c>
      <c r="I16" s="34">
        <v>7.5</v>
      </c>
      <c r="J16" s="34">
        <v>0</v>
      </c>
      <c r="K16" s="39">
        <f t="shared" ref="K16" si="3">+J16*I16</f>
        <v>0</v>
      </c>
    </row>
    <row r="17" spans="1:12" ht="16.100000000000001" customHeight="1" x14ac:dyDescent="0.3">
      <c r="A17" s="30" t="s">
        <v>49</v>
      </c>
      <c r="B17" s="98" t="s">
        <v>56</v>
      </c>
      <c r="C17" s="99"/>
      <c r="D17" s="99"/>
      <c r="E17" s="99"/>
      <c r="F17" s="99"/>
      <c r="G17" s="100"/>
      <c r="H17" s="40" t="s">
        <v>4</v>
      </c>
      <c r="I17" s="35">
        <v>4064</v>
      </c>
      <c r="J17" s="35">
        <v>0</v>
      </c>
      <c r="K17" s="41">
        <f t="shared" si="1"/>
        <v>0</v>
      </c>
    </row>
    <row r="18" spans="1:12" ht="16.100000000000001" customHeight="1" x14ac:dyDescent="0.3">
      <c r="A18" s="30" t="s">
        <v>50</v>
      </c>
      <c r="B18" s="98" t="s">
        <v>40</v>
      </c>
      <c r="C18" s="99"/>
      <c r="D18" s="99"/>
      <c r="E18" s="99"/>
      <c r="F18" s="99"/>
      <c r="G18" s="100"/>
      <c r="H18" s="40" t="s">
        <v>5</v>
      </c>
      <c r="I18" s="35">
        <v>3884.1</v>
      </c>
      <c r="J18" s="35">
        <v>0</v>
      </c>
      <c r="K18" s="41">
        <f t="shared" si="1"/>
        <v>0</v>
      </c>
    </row>
    <row r="19" spans="1:12" ht="16.100000000000001" customHeight="1" x14ac:dyDescent="0.3">
      <c r="A19" s="30" t="s">
        <v>51</v>
      </c>
      <c r="B19" s="98" t="s">
        <v>42</v>
      </c>
      <c r="C19" s="99"/>
      <c r="D19" s="99"/>
      <c r="E19" s="99"/>
      <c r="F19" s="99"/>
      <c r="G19" s="100"/>
      <c r="H19" s="40" t="s">
        <v>4</v>
      </c>
      <c r="I19" s="35">
        <v>427.6</v>
      </c>
      <c r="J19" s="35">
        <v>0</v>
      </c>
      <c r="K19" s="41">
        <f t="shared" si="1"/>
        <v>0</v>
      </c>
    </row>
    <row r="20" spans="1:12" ht="16.100000000000001" customHeight="1" x14ac:dyDescent="0.3">
      <c r="A20" s="30" t="s">
        <v>60</v>
      </c>
      <c r="B20" s="98" t="s">
        <v>44</v>
      </c>
      <c r="C20" s="99"/>
      <c r="D20" s="99"/>
      <c r="E20" s="99"/>
      <c r="F20" s="99"/>
      <c r="G20" s="100"/>
      <c r="H20" s="40" t="s">
        <v>4</v>
      </c>
      <c r="I20" s="35">
        <v>114</v>
      </c>
      <c r="J20" s="35">
        <v>0</v>
      </c>
      <c r="K20" s="41">
        <f t="shared" si="1"/>
        <v>0</v>
      </c>
    </row>
    <row r="21" spans="1:12" ht="16.100000000000001" customHeight="1" x14ac:dyDescent="0.3">
      <c r="A21" s="30" t="s">
        <v>61</v>
      </c>
      <c r="B21" s="98" t="s">
        <v>73</v>
      </c>
      <c r="C21" s="99"/>
      <c r="D21" s="99"/>
      <c r="E21" s="99"/>
      <c r="F21" s="99"/>
      <c r="G21" s="100"/>
      <c r="H21" s="40" t="s">
        <v>5</v>
      </c>
      <c r="I21" s="35">
        <v>32.299999999999997</v>
      </c>
      <c r="J21" s="35">
        <v>0</v>
      </c>
      <c r="K21" s="41">
        <f t="shared" ref="K21" si="4">+J21*I21</f>
        <v>0</v>
      </c>
      <c r="L21" s="31"/>
    </row>
    <row r="22" spans="1:12" ht="30" customHeight="1" x14ac:dyDescent="0.3">
      <c r="A22" s="30" t="s">
        <v>62</v>
      </c>
      <c r="B22" s="105" t="s">
        <v>94</v>
      </c>
      <c r="C22" s="106"/>
      <c r="D22" s="106"/>
      <c r="E22" s="106"/>
      <c r="F22" s="106"/>
      <c r="G22" s="107"/>
      <c r="H22" s="40" t="s">
        <v>4</v>
      </c>
      <c r="I22" s="35">
        <v>4049</v>
      </c>
      <c r="J22" s="35">
        <v>0</v>
      </c>
      <c r="K22" s="41">
        <f t="shared" si="1"/>
        <v>0</v>
      </c>
      <c r="L22" s="31"/>
    </row>
    <row r="23" spans="1:12" ht="16.100000000000001" customHeight="1" x14ac:dyDescent="0.3">
      <c r="A23" s="30" t="s">
        <v>78</v>
      </c>
      <c r="B23" s="98" t="s">
        <v>87</v>
      </c>
      <c r="C23" s="99"/>
      <c r="D23" s="99"/>
      <c r="E23" s="99"/>
      <c r="F23" s="99"/>
      <c r="G23" s="100"/>
      <c r="H23" s="40" t="s">
        <v>5</v>
      </c>
      <c r="I23" s="35">
        <v>15.3</v>
      </c>
      <c r="J23" s="35">
        <v>0</v>
      </c>
      <c r="K23" s="41">
        <f t="shared" ref="K23:K24" si="5">+J23*I23</f>
        <v>0</v>
      </c>
      <c r="L23" s="31"/>
    </row>
    <row r="24" spans="1:12" ht="16.100000000000001" customHeight="1" x14ac:dyDescent="0.35">
      <c r="A24" s="30" t="s">
        <v>63</v>
      </c>
      <c r="B24" s="108" t="s">
        <v>76</v>
      </c>
      <c r="C24" s="109"/>
      <c r="D24" s="109"/>
      <c r="E24" s="109"/>
      <c r="F24" s="109"/>
      <c r="G24" s="110"/>
      <c r="H24" s="42" t="s">
        <v>4</v>
      </c>
      <c r="I24" s="35">
        <v>7.5</v>
      </c>
      <c r="J24" s="35">
        <v>0</v>
      </c>
      <c r="K24" s="41">
        <f t="shared" si="5"/>
        <v>0</v>
      </c>
      <c r="L24" s="31"/>
    </row>
    <row r="25" spans="1:12" ht="16.100000000000001" customHeight="1" x14ac:dyDescent="0.3">
      <c r="A25" s="30" t="s">
        <v>64</v>
      </c>
      <c r="B25" s="105" t="s">
        <v>74</v>
      </c>
      <c r="C25" s="106"/>
      <c r="D25" s="106"/>
      <c r="E25" s="106"/>
      <c r="F25" s="106"/>
      <c r="G25" s="107"/>
      <c r="H25" s="40" t="s">
        <v>5</v>
      </c>
      <c r="I25" s="35">
        <v>27.8</v>
      </c>
      <c r="J25" s="35">
        <v>0</v>
      </c>
      <c r="K25" s="41">
        <f t="shared" ref="K25:K26" si="6">+J25*I25</f>
        <v>0</v>
      </c>
      <c r="L25" s="31"/>
    </row>
    <row r="26" spans="1:12" ht="16.100000000000001" customHeight="1" x14ac:dyDescent="0.3">
      <c r="A26" s="30" t="s">
        <v>65</v>
      </c>
      <c r="B26" s="98" t="s">
        <v>59</v>
      </c>
      <c r="C26" s="99"/>
      <c r="D26" s="99"/>
      <c r="E26" s="99"/>
      <c r="F26" s="99"/>
      <c r="G26" s="37"/>
      <c r="H26" s="38" t="s">
        <v>11</v>
      </c>
      <c r="I26" s="34">
        <v>78.5</v>
      </c>
      <c r="J26" s="34">
        <v>0</v>
      </c>
      <c r="K26" s="39">
        <f t="shared" si="6"/>
        <v>0</v>
      </c>
    </row>
    <row r="27" spans="1:12" ht="16.100000000000001" customHeight="1" thickBot="1" x14ac:dyDescent="0.35">
      <c r="A27" s="43" t="s">
        <v>79</v>
      </c>
      <c r="B27" s="102" t="s">
        <v>58</v>
      </c>
      <c r="C27" s="103"/>
      <c r="D27" s="103"/>
      <c r="E27" s="103"/>
      <c r="F27" s="103"/>
      <c r="G27" s="104"/>
      <c r="H27" s="44" t="s">
        <v>11</v>
      </c>
      <c r="I27" s="45">
        <v>38.6</v>
      </c>
      <c r="J27" s="45">
        <v>0</v>
      </c>
      <c r="K27" s="46">
        <f t="shared" si="1"/>
        <v>0</v>
      </c>
    </row>
    <row r="28" spans="1:12" ht="16.100000000000001" customHeight="1" thickBot="1" x14ac:dyDescent="0.35">
      <c r="A28" s="54"/>
      <c r="B28" s="120" t="s">
        <v>9</v>
      </c>
      <c r="C28" s="121"/>
      <c r="D28" s="121"/>
      <c r="E28" s="121"/>
      <c r="F28" s="121"/>
      <c r="G28" s="121"/>
      <c r="H28" s="55"/>
      <c r="I28" s="57"/>
      <c r="J28" s="56"/>
      <c r="K28" s="47">
        <f>+K4+K5+K6+K7+K8+K9+K10+K11+K12+K13+K14+K15+K16+K17+K18+K19+K20+K21+K22+K23+K24+K25+K26+K27</f>
        <v>0</v>
      </c>
    </row>
    <row r="29" spans="1:12" ht="4.8499999999999996" customHeight="1" x14ac:dyDescent="0.3"/>
    <row r="30" spans="1:12" ht="16.100000000000001" customHeight="1" x14ac:dyDescent="0.3">
      <c r="A30" s="33" t="s">
        <v>57</v>
      </c>
      <c r="C30" s="115"/>
      <c r="D30" s="115"/>
      <c r="E30" s="115"/>
      <c r="F30" s="115"/>
      <c r="G30" s="115"/>
      <c r="H30" s="115"/>
      <c r="I30" s="115"/>
      <c r="J30" s="115"/>
      <c r="K30" s="115"/>
    </row>
  </sheetData>
  <mergeCells count="28">
    <mergeCell ref="B7:F7"/>
    <mergeCell ref="B10:F10"/>
    <mergeCell ref="B4:F4"/>
    <mergeCell ref="A1:K1"/>
    <mergeCell ref="C30:K30"/>
    <mergeCell ref="B11:F11"/>
    <mergeCell ref="B5:F5"/>
    <mergeCell ref="B6:F6"/>
    <mergeCell ref="B3:F3"/>
    <mergeCell ref="B17:G17"/>
    <mergeCell ref="B18:G18"/>
    <mergeCell ref="B19:G19"/>
    <mergeCell ref="B20:G20"/>
    <mergeCell ref="B26:F26"/>
    <mergeCell ref="B22:G22"/>
    <mergeCell ref="B28:G28"/>
    <mergeCell ref="B8:G8"/>
    <mergeCell ref="B16:F16"/>
    <mergeCell ref="B15:F15"/>
    <mergeCell ref="B27:G27"/>
    <mergeCell ref="B12:F12"/>
    <mergeCell ref="B13:F13"/>
    <mergeCell ref="B14:F14"/>
    <mergeCell ref="B25:G25"/>
    <mergeCell ref="B21:G21"/>
    <mergeCell ref="B23:G23"/>
    <mergeCell ref="B24:G24"/>
    <mergeCell ref="B9:F9"/>
  </mergeCells>
  <phoneticPr fontId="31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0CE6-3B78-4A91-BAE2-BCD36CE59E2B}">
  <sheetPr>
    <tabColor theme="8" tint="0.59999389629810485"/>
  </sheetPr>
  <dimension ref="A1:L22"/>
  <sheetViews>
    <sheetView zoomScaleNormal="100" workbookViewId="0">
      <selection sqref="A1:K1"/>
    </sheetView>
  </sheetViews>
  <sheetFormatPr defaultColWidth="9.07421875" defaultRowHeight="12.9" x14ac:dyDescent="0.3"/>
  <cols>
    <col min="1" max="1" width="5.4609375" style="29" customWidth="1"/>
    <col min="2" max="2" width="9.07421875" style="33"/>
    <col min="3" max="5" width="9.07421875" style="32"/>
    <col min="6" max="6" width="19.3046875" style="32" customWidth="1"/>
    <col min="7" max="7" width="3" style="29" hidden="1" customWidth="1"/>
    <col min="8" max="8" width="5.765625" style="29" customWidth="1"/>
    <col min="9" max="9" width="10.07421875" style="36" customWidth="1"/>
    <col min="10" max="10" width="11.69140625" style="36" customWidth="1"/>
    <col min="11" max="11" width="14.53515625" style="36" customWidth="1"/>
    <col min="12" max="12" width="16.53515625" style="29" customWidth="1"/>
    <col min="13" max="16384" width="9.07421875" style="29"/>
  </cols>
  <sheetData>
    <row r="1" spans="1:12" ht="27" customHeight="1" thickBot="1" x14ac:dyDescent="0.35">
      <c r="A1" s="112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ht="14.4" customHeight="1" thickBot="1" x14ac:dyDescent="0.35"/>
    <row r="3" spans="1:12" ht="30" customHeight="1" thickBot="1" x14ac:dyDescent="0.35">
      <c r="A3" s="49" t="s">
        <v>0</v>
      </c>
      <c r="B3" s="118" t="s">
        <v>1</v>
      </c>
      <c r="C3" s="119"/>
      <c r="D3" s="119"/>
      <c r="E3" s="119"/>
      <c r="F3" s="119"/>
      <c r="G3" s="50"/>
      <c r="H3" s="51" t="s">
        <v>2</v>
      </c>
      <c r="I3" s="52" t="s">
        <v>3</v>
      </c>
      <c r="J3" s="52" t="s">
        <v>109</v>
      </c>
      <c r="K3" s="53" t="s">
        <v>110</v>
      </c>
    </row>
    <row r="4" spans="1:12" ht="16.100000000000001" customHeight="1" x14ac:dyDescent="0.3">
      <c r="A4" s="30" t="s">
        <v>10</v>
      </c>
      <c r="B4" s="105" t="s">
        <v>105</v>
      </c>
      <c r="C4" s="106"/>
      <c r="D4" s="106"/>
      <c r="E4" s="106"/>
      <c r="F4" s="106"/>
      <c r="G4" s="37"/>
      <c r="H4" s="38" t="s">
        <v>71</v>
      </c>
      <c r="I4" s="34">
        <v>0</v>
      </c>
      <c r="J4" s="34">
        <v>0</v>
      </c>
      <c r="K4" s="39">
        <f t="shared" ref="K4:K19" si="0">+J4*I4</f>
        <v>0</v>
      </c>
    </row>
    <row r="5" spans="1:12" ht="30" customHeight="1" x14ac:dyDescent="0.3">
      <c r="A5" s="30" t="s">
        <v>6</v>
      </c>
      <c r="B5" s="105" t="s">
        <v>96</v>
      </c>
      <c r="C5" s="106"/>
      <c r="D5" s="106"/>
      <c r="E5" s="106"/>
      <c r="F5" s="106"/>
      <c r="G5" s="37"/>
      <c r="H5" s="38" t="s">
        <v>34</v>
      </c>
      <c r="I5" s="34">
        <v>206</v>
      </c>
      <c r="J5" s="34">
        <v>0</v>
      </c>
      <c r="K5" s="39">
        <f t="shared" si="0"/>
        <v>0</v>
      </c>
    </row>
    <row r="6" spans="1:12" ht="16.100000000000001" customHeight="1" x14ac:dyDescent="0.3">
      <c r="A6" s="30" t="s">
        <v>7</v>
      </c>
      <c r="B6" s="105" t="s">
        <v>95</v>
      </c>
      <c r="C6" s="111"/>
      <c r="D6" s="111"/>
      <c r="E6" s="111"/>
      <c r="F6" s="111"/>
      <c r="G6" s="37"/>
      <c r="H6" s="38" t="s">
        <v>53</v>
      </c>
      <c r="I6" s="34">
        <v>20</v>
      </c>
      <c r="J6" s="34">
        <v>0</v>
      </c>
      <c r="K6" s="39">
        <f t="shared" si="0"/>
        <v>0</v>
      </c>
    </row>
    <row r="7" spans="1:12" ht="16.100000000000001" customHeight="1" x14ac:dyDescent="0.3">
      <c r="A7" s="30" t="s">
        <v>8</v>
      </c>
      <c r="B7" s="98" t="s">
        <v>99</v>
      </c>
      <c r="C7" s="99"/>
      <c r="D7" s="99"/>
      <c r="E7" s="99"/>
      <c r="F7" s="99"/>
      <c r="G7" s="100"/>
      <c r="H7" s="40" t="s">
        <v>4</v>
      </c>
      <c r="I7" s="35">
        <v>28.9</v>
      </c>
      <c r="J7" s="35">
        <v>0</v>
      </c>
      <c r="K7" s="39">
        <f t="shared" si="0"/>
        <v>0</v>
      </c>
      <c r="L7" s="31"/>
    </row>
    <row r="8" spans="1:12" ht="16.100000000000001" customHeight="1" x14ac:dyDescent="0.3">
      <c r="A8" s="30" t="s">
        <v>36</v>
      </c>
      <c r="B8" s="98" t="s">
        <v>80</v>
      </c>
      <c r="C8" s="99"/>
      <c r="D8" s="99"/>
      <c r="E8" s="99"/>
      <c r="F8" s="99"/>
      <c r="G8" s="37"/>
      <c r="H8" s="38" t="s">
        <v>53</v>
      </c>
      <c r="I8" s="34">
        <v>490</v>
      </c>
      <c r="J8" s="34">
        <v>0</v>
      </c>
      <c r="K8" s="39">
        <f t="shared" si="0"/>
        <v>0</v>
      </c>
    </row>
    <row r="9" spans="1:12" ht="16.100000000000001" customHeight="1" x14ac:dyDescent="0.3">
      <c r="A9" s="30" t="s">
        <v>38</v>
      </c>
      <c r="B9" s="98" t="s">
        <v>66</v>
      </c>
      <c r="C9" s="99"/>
      <c r="D9" s="99"/>
      <c r="E9" s="99"/>
      <c r="F9" s="99"/>
      <c r="G9" s="37"/>
      <c r="H9" s="38" t="s">
        <v>4</v>
      </c>
      <c r="I9" s="34">
        <v>26.9</v>
      </c>
      <c r="J9" s="34">
        <v>0</v>
      </c>
      <c r="K9" s="39">
        <f t="shared" si="0"/>
        <v>0</v>
      </c>
    </row>
    <row r="10" spans="1:12" ht="16.100000000000001" customHeight="1" x14ac:dyDescent="0.3">
      <c r="A10" s="30" t="s">
        <v>39</v>
      </c>
      <c r="B10" s="98" t="s">
        <v>35</v>
      </c>
      <c r="C10" s="99"/>
      <c r="D10" s="99"/>
      <c r="E10" s="99"/>
      <c r="F10" s="99"/>
      <c r="G10" s="37"/>
      <c r="H10" s="38" t="s">
        <v>5</v>
      </c>
      <c r="I10" s="34">
        <v>116.6</v>
      </c>
      <c r="J10" s="34">
        <v>0</v>
      </c>
      <c r="K10" s="39">
        <f t="shared" si="0"/>
        <v>0</v>
      </c>
    </row>
    <row r="11" spans="1:12" ht="16.100000000000001" customHeight="1" x14ac:dyDescent="0.3">
      <c r="A11" s="30" t="s">
        <v>41</v>
      </c>
      <c r="B11" s="98" t="s">
        <v>54</v>
      </c>
      <c r="C11" s="99"/>
      <c r="D11" s="99"/>
      <c r="E11" s="99"/>
      <c r="F11" s="99"/>
      <c r="G11" s="37"/>
      <c r="H11" s="38" t="s">
        <v>55</v>
      </c>
      <c r="I11" s="34">
        <v>30</v>
      </c>
      <c r="J11" s="34">
        <v>0</v>
      </c>
      <c r="K11" s="39">
        <f t="shared" si="0"/>
        <v>0</v>
      </c>
    </row>
    <row r="12" spans="1:12" ht="16.100000000000001" customHeight="1" x14ac:dyDescent="0.3">
      <c r="A12" s="30" t="s">
        <v>43</v>
      </c>
      <c r="B12" s="98" t="s">
        <v>37</v>
      </c>
      <c r="C12" s="101"/>
      <c r="D12" s="101"/>
      <c r="E12" s="101"/>
      <c r="F12" s="101"/>
      <c r="G12" s="37"/>
      <c r="H12" s="38" t="s">
        <v>5</v>
      </c>
      <c r="I12" s="34">
        <v>116.6</v>
      </c>
      <c r="J12" s="34">
        <v>0</v>
      </c>
      <c r="K12" s="39">
        <f t="shared" si="0"/>
        <v>0</v>
      </c>
    </row>
    <row r="13" spans="1:12" ht="30" customHeight="1" x14ac:dyDescent="0.3">
      <c r="A13" s="30" t="s">
        <v>45</v>
      </c>
      <c r="B13" s="105" t="s">
        <v>98</v>
      </c>
      <c r="C13" s="106"/>
      <c r="D13" s="106"/>
      <c r="E13" s="106"/>
      <c r="F13" s="106"/>
      <c r="G13" s="107"/>
      <c r="H13" s="40" t="s">
        <v>4</v>
      </c>
      <c r="I13" s="35">
        <v>187</v>
      </c>
      <c r="J13" s="35">
        <v>0</v>
      </c>
      <c r="K13" s="39">
        <f t="shared" si="0"/>
        <v>0</v>
      </c>
    </row>
    <row r="14" spans="1:12" ht="16.100000000000001" customHeight="1" x14ac:dyDescent="0.3">
      <c r="A14" s="30" t="s">
        <v>46</v>
      </c>
      <c r="B14" s="98" t="s">
        <v>40</v>
      </c>
      <c r="C14" s="99"/>
      <c r="D14" s="99"/>
      <c r="E14" s="99"/>
      <c r="F14" s="99"/>
      <c r="G14" s="100"/>
      <c r="H14" s="40" t="s">
        <v>5</v>
      </c>
      <c r="I14" s="35">
        <v>116.6</v>
      </c>
      <c r="J14" s="35">
        <v>0</v>
      </c>
      <c r="K14" s="39">
        <f t="shared" si="0"/>
        <v>0</v>
      </c>
    </row>
    <row r="15" spans="1:12" ht="16.100000000000001" customHeight="1" x14ac:dyDescent="0.3">
      <c r="A15" s="30" t="s">
        <v>47</v>
      </c>
      <c r="B15" s="98" t="s">
        <v>42</v>
      </c>
      <c r="C15" s="99"/>
      <c r="D15" s="99"/>
      <c r="E15" s="99"/>
      <c r="F15" s="99"/>
      <c r="G15" s="100"/>
      <c r="H15" s="40" t="s">
        <v>4</v>
      </c>
      <c r="I15" s="35">
        <v>16.8</v>
      </c>
      <c r="J15" s="35">
        <v>0</v>
      </c>
      <c r="K15" s="39">
        <f t="shared" si="0"/>
        <v>0</v>
      </c>
    </row>
    <row r="16" spans="1:12" ht="16.100000000000001" customHeight="1" x14ac:dyDescent="0.3">
      <c r="A16" s="30" t="s">
        <v>48</v>
      </c>
      <c r="B16" s="98" t="s">
        <v>44</v>
      </c>
      <c r="C16" s="99"/>
      <c r="D16" s="99"/>
      <c r="E16" s="99"/>
      <c r="F16" s="99"/>
      <c r="G16" s="100"/>
      <c r="H16" s="40" t="s">
        <v>4</v>
      </c>
      <c r="I16" s="35">
        <v>10.1</v>
      </c>
      <c r="J16" s="35">
        <v>0</v>
      </c>
      <c r="K16" s="39">
        <f t="shared" si="0"/>
        <v>0</v>
      </c>
    </row>
    <row r="17" spans="1:12" ht="30" customHeight="1" x14ac:dyDescent="0.3">
      <c r="A17" s="30" t="s">
        <v>49</v>
      </c>
      <c r="B17" s="105" t="s">
        <v>97</v>
      </c>
      <c r="C17" s="106"/>
      <c r="D17" s="106"/>
      <c r="E17" s="106"/>
      <c r="F17" s="106"/>
      <c r="G17" s="107"/>
      <c r="H17" s="40" t="s">
        <v>4</v>
      </c>
      <c r="I17" s="35">
        <v>187</v>
      </c>
      <c r="J17" s="35">
        <v>0</v>
      </c>
      <c r="K17" s="39">
        <f t="shared" si="0"/>
        <v>0</v>
      </c>
      <c r="L17" s="31"/>
    </row>
    <row r="18" spans="1:12" ht="16.100000000000001" customHeight="1" x14ac:dyDescent="0.3">
      <c r="A18" s="30" t="s">
        <v>50</v>
      </c>
      <c r="B18" s="98" t="s">
        <v>59</v>
      </c>
      <c r="C18" s="99"/>
      <c r="D18" s="99"/>
      <c r="E18" s="99"/>
      <c r="F18" s="99"/>
      <c r="G18" s="37"/>
      <c r="H18" s="38" t="s">
        <v>11</v>
      </c>
      <c r="I18" s="34">
        <v>4.4000000000000004</v>
      </c>
      <c r="J18" s="34">
        <v>0</v>
      </c>
      <c r="K18" s="39">
        <f t="shared" si="0"/>
        <v>0</v>
      </c>
    </row>
    <row r="19" spans="1:12" ht="16.100000000000001" customHeight="1" thickBot="1" x14ac:dyDescent="0.35">
      <c r="A19" s="43" t="s">
        <v>51</v>
      </c>
      <c r="B19" s="102" t="s">
        <v>58</v>
      </c>
      <c r="C19" s="103"/>
      <c r="D19" s="103"/>
      <c r="E19" s="103"/>
      <c r="F19" s="103"/>
      <c r="G19" s="104"/>
      <c r="H19" s="44" t="s">
        <v>11</v>
      </c>
      <c r="I19" s="45">
        <v>2.2999999999999998</v>
      </c>
      <c r="J19" s="45">
        <v>0</v>
      </c>
      <c r="K19" s="48">
        <f t="shared" si="0"/>
        <v>0</v>
      </c>
    </row>
    <row r="20" spans="1:12" ht="16.100000000000001" customHeight="1" thickBot="1" x14ac:dyDescent="0.35">
      <c r="A20" s="54"/>
      <c r="B20" s="120" t="s">
        <v>9</v>
      </c>
      <c r="C20" s="121"/>
      <c r="D20" s="121"/>
      <c r="E20" s="121"/>
      <c r="F20" s="121"/>
      <c r="G20" s="121"/>
      <c r="H20" s="55"/>
      <c r="I20" s="57"/>
      <c r="J20" s="56"/>
      <c r="K20" s="47">
        <f>SUM(K4:K19)</f>
        <v>0</v>
      </c>
    </row>
    <row r="21" spans="1:12" ht="6" customHeight="1" x14ac:dyDescent="0.3"/>
    <row r="22" spans="1:12" ht="16.100000000000001" customHeight="1" x14ac:dyDescent="0.3">
      <c r="A22" s="33" t="s">
        <v>57</v>
      </c>
      <c r="C22" s="115"/>
      <c r="D22" s="115"/>
      <c r="E22" s="115"/>
      <c r="F22" s="115"/>
      <c r="G22" s="115"/>
      <c r="H22" s="115"/>
      <c r="I22" s="115"/>
      <c r="J22" s="115"/>
      <c r="K22" s="115"/>
    </row>
  </sheetData>
  <mergeCells count="20">
    <mergeCell ref="B6:F6"/>
    <mergeCell ref="B8:F8"/>
    <mergeCell ref="B9:F9"/>
    <mergeCell ref="B10:F10"/>
    <mergeCell ref="A1:K1"/>
    <mergeCell ref="B3:F3"/>
    <mergeCell ref="B4:F4"/>
    <mergeCell ref="B5:F5"/>
    <mergeCell ref="C22:K22"/>
    <mergeCell ref="B7:G7"/>
    <mergeCell ref="B18:F18"/>
    <mergeCell ref="B19:G19"/>
    <mergeCell ref="B20:G20"/>
    <mergeCell ref="B16:G16"/>
    <mergeCell ref="B17:G17"/>
    <mergeCell ref="B11:F11"/>
    <mergeCell ref="B12:F12"/>
    <mergeCell ref="B13:G13"/>
    <mergeCell ref="B14:G14"/>
    <mergeCell ref="B15:G15"/>
  </mergeCells>
  <phoneticPr fontId="31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9107-5568-42EF-AB7B-C499B6C9238F}">
  <sheetPr>
    <tabColor theme="6" tint="0.59999389629810485"/>
  </sheetPr>
  <dimension ref="A1:L26"/>
  <sheetViews>
    <sheetView zoomScaleNormal="100" workbookViewId="0">
      <selection sqref="A1:K1"/>
    </sheetView>
  </sheetViews>
  <sheetFormatPr defaultColWidth="9.07421875" defaultRowHeight="12.9" x14ac:dyDescent="0.3"/>
  <cols>
    <col min="1" max="1" width="5.3046875" style="29" customWidth="1"/>
    <col min="2" max="2" width="9.07421875" style="33"/>
    <col min="3" max="5" width="9.07421875" style="32"/>
    <col min="6" max="6" width="19.3046875" style="32" customWidth="1"/>
    <col min="7" max="7" width="3" style="29" hidden="1" customWidth="1"/>
    <col min="8" max="8" width="5.765625" style="29" customWidth="1"/>
    <col min="9" max="9" width="10.07421875" style="36" customWidth="1"/>
    <col min="10" max="10" width="12" style="36" customWidth="1"/>
    <col min="11" max="11" width="14.53515625" style="36" customWidth="1"/>
    <col min="12" max="12" width="16.53515625" style="29" customWidth="1"/>
    <col min="13" max="16384" width="9.07421875" style="29"/>
  </cols>
  <sheetData>
    <row r="1" spans="1:12" ht="27" customHeight="1" thickBot="1" x14ac:dyDescent="0.35">
      <c r="A1" s="112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ht="14.4" customHeight="1" thickBot="1" x14ac:dyDescent="0.35"/>
    <row r="3" spans="1:12" ht="30" customHeight="1" thickBot="1" x14ac:dyDescent="0.35">
      <c r="A3" s="49" t="s">
        <v>0</v>
      </c>
      <c r="B3" s="118" t="s">
        <v>1</v>
      </c>
      <c r="C3" s="119"/>
      <c r="D3" s="119"/>
      <c r="E3" s="119"/>
      <c r="F3" s="119"/>
      <c r="G3" s="50"/>
      <c r="H3" s="51" t="s">
        <v>2</v>
      </c>
      <c r="I3" s="52" t="s">
        <v>3</v>
      </c>
      <c r="J3" s="52" t="s">
        <v>109</v>
      </c>
      <c r="K3" s="53" t="s">
        <v>110</v>
      </c>
    </row>
    <row r="4" spans="1:12" ht="16.100000000000001" customHeight="1" x14ac:dyDescent="0.3">
      <c r="A4" s="30" t="s">
        <v>10</v>
      </c>
      <c r="B4" s="105" t="s">
        <v>105</v>
      </c>
      <c r="C4" s="106"/>
      <c r="D4" s="106"/>
      <c r="E4" s="106"/>
      <c r="F4" s="106"/>
      <c r="G4" s="37"/>
      <c r="H4" s="38" t="s">
        <v>71</v>
      </c>
      <c r="I4" s="34">
        <v>0</v>
      </c>
      <c r="J4" s="34">
        <v>0</v>
      </c>
      <c r="K4" s="39">
        <f t="shared" ref="K4:K23" si="0">+J4*I4</f>
        <v>0</v>
      </c>
    </row>
    <row r="5" spans="1:12" ht="30" customHeight="1" x14ac:dyDescent="0.3">
      <c r="A5" s="30" t="s">
        <v>6</v>
      </c>
      <c r="B5" s="105" t="s">
        <v>90</v>
      </c>
      <c r="C5" s="106"/>
      <c r="D5" s="106"/>
      <c r="E5" s="106"/>
      <c r="F5" s="106"/>
      <c r="G5" s="37"/>
      <c r="H5" s="38" t="s">
        <v>34</v>
      </c>
      <c r="I5" s="34">
        <v>315</v>
      </c>
      <c r="J5" s="34">
        <v>0</v>
      </c>
      <c r="K5" s="39">
        <f t="shared" si="0"/>
        <v>0</v>
      </c>
    </row>
    <row r="6" spans="1:12" ht="16.100000000000001" customHeight="1" x14ac:dyDescent="0.3">
      <c r="A6" s="30" t="s">
        <v>7</v>
      </c>
      <c r="B6" s="116" t="s">
        <v>88</v>
      </c>
      <c r="C6" s="117"/>
      <c r="D6" s="117"/>
      <c r="E6" s="117"/>
      <c r="F6" s="117"/>
      <c r="G6" s="37"/>
      <c r="H6" s="38" t="s">
        <v>52</v>
      </c>
      <c r="I6" s="34">
        <v>50</v>
      </c>
      <c r="J6" s="34">
        <v>0</v>
      </c>
      <c r="K6" s="39">
        <f t="shared" si="0"/>
        <v>0</v>
      </c>
    </row>
    <row r="7" spans="1:12" ht="16.100000000000001" customHeight="1" x14ac:dyDescent="0.3">
      <c r="A7" s="30" t="s">
        <v>8</v>
      </c>
      <c r="B7" s="105" t="s">
        <v>89</v>
      </c>
      <c r="C7" s="111"/>
      <c r="D7" s="111"/>
      <c r="E7" s="111"/>
      <c r="F7" s="111"/>
      <c r="G7" s="37"/>
      <c r="H7" s="38" t="s">
        <v>53</v>
      </c>
      <c r="I7" s="34">
        <v>11</v>
      </c>
      <c r="J7" s="34">
        <v>0</v>
      </c>
      <c r="K7" s="39">
        <f t="shared" si="0"/>
        <v>0</v>
      </c>
    </row>
    <row r="8" spans="1:12" ht="16.100000000000001" customHeight="1" x14ac:dyDescent="0.3">
      <c r="A8" s="30" t="s">
        <v>36</v>
      </c>
      <c r="B8" s="98" t="s">
        <v>82</v>
      </c>
      <c r="C8" s="99"/>
      <c r="D8" s="99"/>
      <c r="E8" s="99"/>
      <c r="F8" s="99"/>
      <c r="G8" s="100"/>
      <c r="H8" s="40" t="s">
        <v>53</v>
      </c>
      <c r="I8" s="35">
        <v>6</v>
      </c>
      <c r="J8" s="35">
        <v>0</v>
      </c>
      <c r="K8" s="39">
        <f t="shared" si="0"/>
        <v>0</v>
      </c>
      <c r="L8" s="31"/>
    </row>
    <row r="9" spans="1:12" ht="16.100000000000001" customHeight="1" x14ac:dyDescent="0.3">
      <c r="A9" s="30" t="s">
        <v>38</v>
      </c>
      <c r="B9" s="98" t="s">
        <v>80</v>
      </c>
      <c r="C9" s="99"/>
      <c r="D9" s="99"/>
      <c r="E9" s="99"/>
      <c r="F9" s="99"/>
      <c r="G9" s="37"/>
      <c r="H9" s="38" t="s">
        <v>53</v>
      </c>
      <c r="I9" s="34">
        <v>132</v>
      </c>
      <c r="J9" s="34">
        <v>0</v>
      </c>
      <c r="K9" s="39">
        <f t="shared" si="0"/>
        <v>0</v>
      </c>
    </row>
    <row r="10" spans="1:12" ht="16.100000000000001" customHeight="1" x14ac:dyDescent="0.35">
      <c r="A10" s="30" t="s">
        <v>39</v>
      </c>
      <c r="B10" s="122" t="s">
        <v>104</v>
      </c>
      <c r="C10" s="123"/>
      <c r="D10" s="123"/>
      <c r="E10" s="123"/>
      <c r="F10" s="123"/>
      <c r="G10" s="58"/>
      <c r="H10" s="38" t="s">
        <v>4</v>
      </c>
      <c r="I10" s="34">
        <v>65</v>
      </c>
      <c r="J10" s="34">
        <v>0</v>
      </c>
      <c r="K10" s="39">
        <f t="shared" si="0"/>
        <v>0</v>
      </c>
    </row>
    <row r="11" spans="1:12" ht="16.100000000000001" customHeight="1" x14ac:dyDescent="0.3">
      <c r="A11" s="30" t="s">
        <v>41</v>
      </c>
      <c r="B11" s="98" t="s">
        <v>66</v>
      </c>
      <c r="C11" s="99"/>
      <c r="D11" s="99"/>
      <c r="E11" s="99"/>
      <c r="F11" s="99"/>
      <c r="G11" s="37"/>
      <c r="H11" s="38" t="s">
        <v>4</v>
      </c>
      <c r="I11" s="34">
        <v>44.4</v>
      </c>
      <c r="J11" s="34">
        <v>0</v>
      </c>
      <c r="K11" s="39">
        <f t="shared" si="0"/>
        <v>0</v>
      </c>
    </row>
    <row r="12" spans="1:12" ht="16.100000000000001" customHeight="1" x14ac:dyDescent="0.3">
      <c r="A12" s="30" t="s">
        <v>43</v>
      </c>
      <c r="B12" s="98" t="s">
        <v>35</v>
      </c>
      <c r="C12" s="99"/>
      <c r="D12" s="99"/>
      <c r="E12" s="99"/>
      <c r="F12" s="99"/>
      <c r="G12" s="37"/>
      <c r="H12" s="38" t="s">
        <v>5</v>
      </c>
      <c r="I12" s="34">
        <v>239.8</v>
      </c>
      <c r="J12" s="34">
        <v>0</v>
      </c>
      <c r="K12" s="39">
        <f t="shared" si="0"/>
        <v>0</v>
      </c>
    </row>
    <row r="13" spans="1:12" ht="16.100000000000001" customHeight="1" x14ac:dyDescent="0.3">
      <c r="A13" s="30" t="s">
        <v>45</v>
      </c>
      <c r="B13" s="98" t="s">
        <v>54</v>
      </c>
      <c r="C13" s="99"/>
      <c r="D13" s="99"/>
      <c r="E13" s="99"/>
      <c r="F13" s="99"/>
      <c r="G13" s="37"/>
      <c r="H13" s="38" t="s">
        <v>55</v>
      </c>
      <c r="I13" s="34">
        <v>50</v>
      </c>
      <c r="J13" s="34">
        <v>0</v>
      </c>
      <c r="K13" s="39">
        <f t="shared" si="0"/>
        <v>0</v>
      </c>
    </row>
    <row r="14" spans="1:12" ht="16.100000000000001" customHeight="1" x14ac:dyDescent="0.3">
      <c r="A14" s="30" t="s">
        <v>46</v>
      </c>
      <c r="B14" s="98" t="s">
        <v>37</v>
      </c>
      <c r="C14" s="101"/>
      <c r="D14" s="101"/>
      <c r="E14" s="101"/>
      <c r="F14" s="101"/>
      <c r="G14" s="37"/>
      <c r="H14" s="38" t="s">
        <v>5</v>
      </c>
      <c r="I14" s="34">
        <v>239.8</v>
      </c>
      <c r="J14" s="34">
        <v>0</v>
      </c>
      <c r="K14" s="39">
        <f t="shared" si="0"/>
        <v>0</v>
      </c>
    </row>
    <row r="15" spans="1:12" ht="30" customHeight="1" x14ac:dyDescent="0.3">
      <c r="A15" s="30" t="s">
        <v>47</v>
      </c>
      <c r="B15" s="105" t="s">
        <v>91</v>
      </c>
      <c r="C15" s="106"/>
      <c r="D15" s="106"/>
      <c r="E15" s="106"/>
      <c r="F15" s="106"/>
      <c r="G15" s="107"/>
      <c r="H15" s="40" t="s">
        <v>4</v>
      </c>
      <c r="I15" s="35">
        <v>335</v>
      </c>
      <c r="J15" s="35">
        <v>0</v>
      </c>
      <c r="K15" s="39">
        <f t="shared" si="0"/>
        <v>0</v>
      </c>
    </row>
    <row r="16" spans="1:12" ht="16.100000000000001" customHeight="1" x14ac:dyDescent="0.3">
      <c r="A16" s="30" t="s">
        <v>48</v>
      </c>
      <c r="B16" s="98" t="s">
        <v>40</v>
      </c>
      <c r="C16" s="99"/>
      <c r="D16" s="99"/>
      <c r="E16" s="99"/>
      <c r="F16" s="99"/>
      <c r="G16" s="100"/>
      <c r="H16" s="40" t="s">
        <v>5</v>
      </c>
      <c r="I16" s="35">
        <v>239.8</v>
      </c>
      <c r="J16" s="35">
        <v>0</v>
      </c>
      <c r="K16" s="39">
        <f t="shared" si="0"/>
        <v>0</v>
      </c>
    </row>
    <row r="17" spans="1:12" ht="16.100000000000001" customHeight="1" x14ac:dyDescent="0.3">
      <c r="A17" s="30" t="s">
        <v>49</v>
      </c>
      <c r="B17" s="98" t="s">
        <v>42</v>
      </c>
      <c r="C17" s="99"/>
      <c r="D17" s="99"/>
      <c r="E17" s="99"/>
      <c r="F17" s="99"/>
      <c r="G17" s="100"/>
      <c r="H17" s="40" t="s">
        <v>4</v>
      </c>
      <c r="I17" s="35">
        <v>31.1</v>
      </c>
      <c r="J17" s="35">
        <v>0</v>
      </c>
      <c r="K17" s="39">
        <f t="shared" si="0"/>
        <v>0</v>
      </c>
    </row>
    <row r="18" spans="1:12" ht="16.100000000000001" customHeight="1" x14ac:dyDescent="0.3">
      <c r="A18" s="30" t="s">
        <v>50</v>
      </c>
      <c r="B18" s="98" t="s">
        <v>44</v>
      </c>
      <c r="C18" s="99"/>
      <c r="D18" s="99"/>
      <c r="E18" s="99"/>
      <c r="F18" s="99"/>
      <c r="G18" s="100"/>
      <c r="H18" s="40" t="s">
        <v>4</v>
      </c>
      <c r="I18" s="35">
        <v>13.3</v>
      </c>
      <c r="J18" s="35">
        <v>0</v>
      </c>
      <c r="K18" s="39">
        <f t="shared" si="0"/>
        <v>0</v>
      </c>
    </row>
    <row r="19" spans="1:12" ht="16.100000000000001" customHeight="1" x14ac:dyDescent="0.3">
      <c r="A19" s="30" t="s">
        <v>51</v>
      </c>
      <c r="B19" s="98" t="s">
        <v>83</v>
      </c>
      <c r="C19" s="99"/>
      <c r="D19" s="99"/>
      <c r="E19" s="99"/>
      <c r="F19" s="99"/>
      <c r="G19" s="100"/>
      <c r="H19" s="40" t="s">
        <v>53</v>
      </c>
      <c r="I19" s="35">
        <v>6</v>
      </c>
      <c r="J19" s="35">
        <v>0</v>
      </c>
      <c r="K19" s="39">
        <f t="shared" si="0"/>
        <v>0</v>
      </c>
    </row>
    <row r="20" spans="1:12" ht="30" customHeight="1" x14ac:dyDescent="0.3">
      <c r="A20" s="30" t="s">
        <v>60</v>
      </c>
      <c r="B20" s="105" t="s">
        <v>92</v>
      </c>
      <c r="C20" s="106"/>
      <c r="D20" s="106"/>
      <c r="E20" s="106"/>
      <c r="F20" s="106"/>
      <c r="G20" s="107"/>
      <c r="H20" s="40" t="s">
        <v>4</v>
      </c>
      <c r="I20" s="35">
        <v>335</v>
      </c>
      <c r="J20" s="35">
        <v>0</v>
      </c>
      <c r="K20" s="39">
        <f t="shared" si="0"/>
        <v>0</v>
      </c>
      <c r="L20" s="31"/>
    </row>
    <row r="21" spans="1:12" ht="16.100000000000001" customHeight="1" x14ac:dyDescent="0.3">
      <c r="A21" s="30" t="s">
        <v>61</v>
      </c>
      <c r="B21" s="98" t="s">
        <v>87</v>
      </c>
      <c r="C21" s="99"/>
      <c r="D21" s="99"/>
      <c r="E21" s="99"/>
      <c r="F21" s="99"/>
      <c r="G21" s="100"/>
      <c r="H21" s="40" t="s">
        <v>5</v>
      </c>
      <c r="I21" s="35">
        <v>8.5</v>
      </c>
      <c r="J21" s="35">
        <v>0</v>
      </c>
      <c r="K21" s="39">
        <f t="shared" si="0"/>
        <v>0</v>
      </c>
      <c r="L21" s="31"/>
    </row>
    <row r="22" spans="1:12" ht="16.100000000000001" customHeight="1" x14ac:dyDescent="0.3">
      <c r="A22" s="30" t="s">
        <v>62</v>
      </c>
      <c r="B22" s="98" t="s">
        <v>59</v>
      </c>
      <c r="C22" s="99"/>
      <c r="D22" s="99"/>
      <c r="E22" s="99"/>
      <c r="F22" s="99"/>
      <c r="G22" s="37"/>
      <c r="H22" s="38" t="s">
        <v>11</v>
      </c>
      <c r="I22" s="34">
        <v>9.1999999999999993</v>
      </c>
      <c r="J22" s="34">
        <v>0</v>
      </c>
      <c r="K22" s="39">
        <f t="shared" si="0"/>
        <v>0</v>
      </c>
    </row>
    <row r="23" spans="1:12" ht="16.100000000000001" customHeight="1" thickBot="1" x14ac:dyDescent="0.35">
      <c r="A23" s="30" t="s">
        <v>78</v>
      </c>
      <c r="B23" s="102" t="s">
        <v>58</v>
      </c>
      <c r="C23" s="103"/>
      <c r="D23" s="103"/>
      <c r="E23" s="103"/>
      <c r="F23" s="103"/>
      <c r="G23" s="104"/>
      <c r="H23" s="44" t="s">
        <v>11</v>
      </c>
      <c r="I23" s="45">
        <v>6.9</v>
      </c>
      <c r="J23" s="45">
        <v>0</v>
      </c>
      <c r="K23" s="48">
        <f t="shared" si="0"/>
        <v>0</v>
      </c>
    </row>
    <row r="24" spans="1:12" ht="16.100000000000001" customHeight="1" thickBot="1" x14ac:dyDescent="0.35">
      <c r="A24" s="54"/>
      <c r="B24" s="120" t="s">
        <v>9</v>
      </c>
      <c r="C24" s="121"/>
      <c r="D24" s="121"/>
      <c r="E24" s="121"/>
      <c r="F24" s="121"/>
      <c r="G24" s="121"/>
      <c r="H24" s="55"/>
      <c r="I24" s="57"/>
      <c r="J24" s="56"/>
      <c r="K24" s="47">
        <f>SUM(K4:K23)</f>
        <v>0</v>
      </c>
    </row>
    <row r="26" spans="1:12" x14ac:dyDescent="0.3">
      <c r="A26" s="33" t="s">
        <v>57</v>
      </c>
      <c r="C26" s="115"/>
      <c r="D26" s="115"/>
      <c r="E26" s="115"/>
      <c r="F26" s="115"/>
      <c r="G26" s="115"/>
      <c r="H26" s="115"/>
      <c r="I26" s="115"/>
      <c r="J26" s="115"/>
      <c r="K26" s="115"/>
    </row>
  </sheetData>
  <mergeCells count="24">
    <mergeCell ref="B7:F7"/>
    <mergeCell ref="A1:K1"/>
    <mergeCell ref="B3:F3"/>
    <mergeCell ref="B4:F4"/>
    <mergeCell ref="B5:F5"/>
    <mergeCell ref="B6:F6"/>
    <mergeCell ref="B14:F14"/>
    <mergeCell ref="B19:G19"/>
    <mergeCell ref="B15:G15"/>
    <mergeCell ref="B16:G16"/>
    <mergeCell ref="B17:G17"/>
    <mergeCell ref="B18:G18"/>
    <mergeCell ref="B8:G8"/>
    <mergeCell ref="B9:F9"/>
    <mergeCell ref="B11:F11"/>
    <mergeCell ref="B12:F12"/>
    <mergeCell ref="B13:F13"/>
    <mergeCell ref="B10:F10"/>
    <mergeCell ref="B22:F22"/>
    <mergeCell ref="B23:G23"/>
    <mergeCell ref="B24:G24"/>
    <mergeCell ref="C26:K26"/>
    <mergeCell ref="B20:G20"/>
    <mergeCell ref="B21:G21"/>
  </mergeCells>
  <phoneticPr fontId="31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D22"/>
  <sheetViews>
    <sheetView workbookViewId="0">
      <selection sqref="A1:C1"/>
    </sheetView>
  </sheetViews>
  <sheetFormatPr defaultColWidth="8.3046875" defaultRowHeight="12.9" x14ac:dyDescent="0.35"/>
  <cols>
    <col min="1" max="1" width="3" style="2" customWidth="1"/>
    <col min="2" max="2" width="52.765625" style="2" customWidth="1"/>
    <col min="3" max="3" width="14.23046875" style="2" customWidth="1"/>
    <col min="4" max="16384" width="8.3046875" style="2"/>
  </cols>
  <sheetData>
    <row r="1" spans="1:4" s="13" customFormat="1" ht="23.4" customHeight="1" thickBot="1" x14ac:dyDescent="0.4">
      <c r="A1" s="112" t="s">
        <v>22</v>
      </c>
      <c r="B1" s="124"/>
      <c r="C1" s="125"/>
    </row>
    <row r="2" spans="1:4" ht="13.5" customHeight="1" x14ac:dyDescent="0.35">
      <c r="A2" s="14"/>
      <c r="B2" s="15"/>
      <c r="C2" s="16"/>
    </row>
    <row r="3" spans="1:4" ht="16.2" customHeight="1" x14ac:dyDescent="0.35">
      <c r="A3" s="17" t="s">
        <v>23</v>
      </c>
      <c r="B3" s="18"/>
      <c r="C3" s="19"/>
    </row>
    <row r="4" spans="1:4" ht="4.95" customHeight="1" x14ac:dyDescent="0.35">
      <c r="A4" s="20"/>
      <c r="C4" s="22"/>
      <c r="D4" s="19"/>
    </row>
    <row r="5" spans="1:4" ht="13.5" customHeight="1" x14ac:dyDescent="0.35">
      <c r="A5" s="12" t="s">
        <v>24</v>
      </c>
      <c r="B5" s="23" t="s">
        <v>100</v>
      </c>
      <c r="C5" s="22">
        <v>0</v>
      </c>
      <c r="D5" s="19"/>
    </row>
    <row r="6" spans="1:4" ht="13.5" customHeight="1" x14ac:dyDescent="0.35">
      <c r="A6" s="20"/>
      <c r="B6" s="24" t="s">
        <v>25</v>
      </c>
      <c r="C6" s="22"/>
      <c r="D6" s="19"/>
    </row>
    <row r="7" spans="1:4" ht="13.5" customHeight="1" x14ac:dyDescent="0.35">
      <c r="A7" s="20"/>
      <c r="B7" s="24" t="s">
        <v>26</v>
      </c>
      <c r="C7" s="22"/>
      <c r="D7" s="19"/>
    </row>
    <row r="8" spans="1:4" ht="4.95" customHeight="1" x14ac:dyDescent="0.35">
      <c r="A8" s="20"/>
      <c r="C8" s="22"/>
      <c r="D8" s="21"/>
    </row>
    <row r="9" spans="1:4" ht="13.5" customHeight="1" x14ac:dyDescent="0.35">
      <c r="A9" s="12" t="s">
        <v>24</v>
      </c>
      <c r="B9" s="23" t="s">
        <v>101</v>
      </c>
      <c r="C9" s="22">
        <v>0</v>
      </c>
      <c r="D9" s="19"/>
    </row>
    <row r="10" spans="1:4" ht="13.5" customHeight="1" x14ac:dyDescent="0.35">
      <c r="A10" s="20"/>
      <c r="B10" s="24" t="s">
        <v>25</v>
      </c>
      <c r="C10" s="22"/>
      <c r="D10" s="19"/>
    </row>
    <row r="11" spans="1:4" ht="13.5" customHeight="1" x14ac:dyDescent="0.35">
      <c r="A11" s="20"/>
      <c r="B11" s="24" t="s">
        <v>27</v>
      </c>
      <c r="C11" s="22"/>
      <c r="D11" s="19"/>
    </row>
    <row r="12" spans="1:4" ht="4.95" customHeight="1" x14ac:dyDescent="0.35">
      <c r="A12" s="20"/>
      <c r="C12" s="22"/>
      <c r="D12" s="21"/>
    </row>
    <row r="13" spans="1:4" ht="13.5" customHeight="1" x14ac:dyDescent="0.35">
      <c r="A13" s="12" t="s">
        <v>24</v>
      </c>
      <c r="B13" s="23" t="s">
        <v>102</v>
      </c>
      <c r="C13" s="22">
        <v>0</v>
      </c>
      <c r="D13" s="22"/>
    </row>
    <row r="14" spans="1:4" ht="4.95" customHeight="1" x14ac:dyDescent="0.35">
      <c r="A14" s="20"/>
      <c r="C14" s="22"/>
      <c r="D14" s="22"/>
    </row>
    <row r="15" spans="1:4" ht="13.5" customHeight="1" x14ac:dyDescent="0.35">
      <c r="A15" s="12" t="s">
        <v>24</v>
      </c>
      <c r="B15" s="23" t="s">
        <v>103</v>
      </c>
      <c r="C15" s="22">
        <v>0</v>
      </c>
      <c r="D15" s="22"/>
    </row>
    <row r="16" spans="1:4" ht="4.95" customHeight="1" x14ac:dyDescent="0.35">
      <c r="A16" s="14"/>
      <c r="B16" s="25"/>
      <c r="C16" s="26"/>
      <c r="D16" s="26"/>
    </row>
    <row r="17" spans="1:4" x14ac:dyDescent="0.35">
      <c r="A17" s="14"/>
      <c r="B17" s="27" t="s">
        <v>9</v>
      </c>
      <c r="C17" s="28">
        <f>SUM(C4:C15)</f>
        <v>0</v>
      </c>
      <c r="D17" s="26"/>
    </row>
    <row r="18" spans="1:4" x14ac:dyDescent="0.35">
      <c r="D18" s="26"/>
    </row>
    <row r="19" spans="1:4" x14ac:dyDescent="0.35">
      <c r="D19" s="26"/>
    </row>
    <row r="20" spans="1:4" x14ac:dyDescent="0.35">
      <c r="D20" s="26"/>
    </row>
    <row r="21" spans="1:4" x14ac:dyDescent="0.35">
      <c r="D21" s="26"/>
    </row>
    <row r="22" spans="1:4" x14ac:dyDescent="0.35">
      <c r="D22" s="2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D16"/>
  <sheetViews>
    <sheetView workbookViewId="0">
      <selection sqref="A1:C1"/>
    </sheetView>
  </sheetViews>
  <sheetFormatPr defaultColWidth="8.3046875" defaultRowHeight="12.45" x14ac:dyDescent="0.3"/>
  <cols>
    <col min="1" max="1" width="3" style="8" customWidth="1"/>
    <col min="2" max="2" width="52.765625" style="8" customWidth="1"/>
    <col min="3" max="3" width="14.23046875" style="8" customWidth="1"/>
    <col min="4" max="16384" width="8.3046875" style="8"/>
  </cols>
  <sheetData>
    <row r="1" spans="1:4" s="1" customFormat="1" ht="22.2" customHeight="1" thickBot="1" x14ac:dyDescent="0.4">
      <c r="A1" s="112" t="s">
        <v>28</v>
      </c>
      <c r="B1" s="124"/>
      <c r="C1" s="125"/>
    </row>
    <row r="2" spans="1:4" ht="13.5" customHeight="1" x14ac:dyDescent="0.3">
      <c r="A2" s="9"/>
      <c r="B2" s="10"/>
      <c r="C2" s="11"/>
    </row>
    <row r="3" spans="1:4" ht="16.2" customHeight="1" x14ac:dyDescent="0.35">
      <c r="A3" s="17" t="s">
        <v>29</v>
      </c>
      <c r="B3" s="18"/>
      <c r="C3" s="19"/>
      <c r="D3" s="2"/>
    </row>
    <row r="4" spans="1:4" ht="4.95" customHeight="1" x14ac:dyDescent="0.35">
      <c r="A4" s="20"/>
      <c r="B4" s="2"/>
      <c r="C4" s="22"/>
      <c r="D4" s="21"/>
    </row>
    <row r="5" spans="1:4" ht="13.5" customHeight="1" x14ac:dyDescent="0.35">
      <c r="A5" s="12" t="s">
        <v>24</v>
      </c>
      <c r="B5" s="59" t="s">
        <v>30</v>
      </c>
      <c r="C5" s="22">
        <v>0</v>
      </c>
      <c r="D5" s="22"/>
    </row>
    <row r="6" spans="1:4" ht="4.95" customHeight="1" x14ac:dyDescent="0.35">
      <c r="A6" s="20"/>
      <c r="B6" s="2"/>
      <c r="C6" s="22"/>
      <c r="D6" s="22"/>
    </row>
    <row r="7" spans="1:4" ht="12.9" x14ac:dyDescent="0.35">
      <c r="A7" s="14"/>
      <c r="B7" s="27" t="s">
        <v>9</v>
      </c>
      <c r="C7" s="28">
        <f>SUM(C4:C6)</f>
        <v>0</v>
      </c>
      <c r="D7" s="26"/>
    </row>
    <row r="8" spans="1:4" ht="12.9" x14ac:dyDescent="0.35">
      <c r="A8" s="2"/>
      <c r="B8" s="2"/>
      <c r="C8" s="2"/>
      <c r="D8" s="26"/>
    </row>
    <row r="9" spans="1:4" ht="12.9" x14ac:dyDescent="0.35">
      <c r="A9" s="2"/>
      <c r="B9" s="2"/>
      <c r="C9" s="2"/>
      <c r="D9" s="26"/>
    </row>
    <row r="10" spans="1:4" ht="12.9" x14ac:dyDescent="0.35">
      <c r="A10" s="2"/>
      <c r="B10" s="2"/>
      <c r="C10" s="2"/>
      <c r="D10" s="26"/>
    </row>
    <row r="11" spans="1:4" ht="12.9" x14ac:dyDescent="0.35">
      <c r="A11" s="2"/>
      <c r="B11" s="2"/>
      <c r="C11" s="2"/>
      <c r="D11" s="26"/>
    </row>
    <row r="12" spans="1:4" ht="12.9" x14ac:dyDescent="0.35">
      <c r="A12" s="2"/>
      <c r="B12" s="2"/>
      <c r="C12" s="2"/>
      <c r="D12" s="26"/>
    </row>
    <row r="13" spans="1:4" ht="12.9" x14ac:dyDescent="0.35">
      <c r="A13" s="2"/>
      <c r="B13" s="2"/>
      <c r="C13" s="2"/>
      <c r="D13" s="28"/>
    </row>
    <row r="14" spans="1:4" ht="12.9" x14ac:dyDescent="0.35">
      <c r="A14" s="2"/>
      <c r="B14" s="2"/>
      <c r="C14" s="2"/>
      <c r="D14" s="2"/>
    </row>
    <row r="15" spans="1:4" ht="12.9" x14ac:dyDescent="0.35">
      <c r="A15" s="2"/>
      <c r="B15" s="2"/>
      <c r="C15" s="2"/>
      <c r="D15" s="2"/>
    </row>
    <row r="16" spans="1:4" ht="12.9" x14ac:dyDescent="0.35">
      <c r="A16" s="2"/>
      <c r="B16" s="2"/>
      <c r="C16" s="2"/>
      <c r="D16" s="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Regulační_vodojem_2</vt:lpstr>
      <vt:lpstr>Spojovací_krček</vt:lpstr>
      <vt:lpstr>Tlumící_šachta</vt:lpstr>
      <vt:lpstr>Vedlejší_náklady</vt:lpstr>
      <vt:lpstr>Ostatní_náklady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MFiala</cp:lastModifiedBy>
  <cp:lastPrinted>2020-11-03T16:02:42Z</cp:lastPrinted>
  <dcterms:created xsi:type="dcterms:W3CDTF">2002-02-11T20:21:45Z</dcterms:created>
  <dcterms:modified xsi:type="dcterms:W3CDTF">2023-05-04T08:01:48Z</dcterms:modified>
</cp:coreProperties>
</file>